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inR\Desktop\Uued finatsanalüüsid\"/>
    </mc:Choice>
  </mc:AlternateContent>
  <bookViews>
    <workbookView xWindow="0" yWindow="0" windowWidth="20490" windowHeight="7905" tabRatio="666"/>
  </bookViews>
  <sheets>
    <sheet name="Juhend" sheetId="6" r:id="rId1"/>
    <sheet name="Esileht" sheetId="9" r:id="rId2"/>
    <sheet name="1. Projekti elluviimise kulud" sheetId="2" r:id="rId3"/>
    <sheet name="2. Tulude-kulude prognoos" sheetId="1" r:id="rId4"/>
    <sheet name="3. Rahavood" sheetId="8" r:id="rId5"/>
  </sheets>
  <definedNames>
    <definedName name="_xlnm.Print_Titles" localSheetId="2">'1. Projekti elluviimise kulud'!$A:$B</definedName>
    <definedName name="_xlnm.Print_Titles" localSheetId="3">'2. Tulude-kulude prognoos'!$A:$C,'2. Tulude-kulude prognoos'!$2:$4</definedName>
    <definedName name="_xlnm.Print_Titles" localSheetId="4">'3. Rahavood'!$A:$A,'3. Rahavood'!$3:$4</definedName>
  </definedNames>
  <calcPr calcId="152511" concurrentCalc="0"/>
</workbook>
</file>

<file path=xl/calcChain.xml><?xml version="1.0" encoding="utf-8"?>
<calcChain xmlns="http://schemas.openxmlformats.org/spreadsheetml/2006/main">
  <c r="P41" i="8" l="1"/>
  <c r="Q41" i="8"/>
  <c r="D9" i="1"/>
  <c r="D13" i="1"/>
  <c r="D17" i="1"/>
  <c r="D21" i="1"/>
  <c r="D25" i="1"/>
  <c r="D29" i="1"/>
  <c r="D33" i="1"/>
  <c r="D37" i="1"/>
  <c r="D41" i="1"/>
  <c r="D45" i="1"/>
  <c r="D53" i="1"/>
  <c r="C13" i="8"/>
  <c r="C20" i="8"/>
  <c r="D78" i="1"/>
  <c r="D81" i="1"/>
  <c r="D82" i="1"/>
  <c r="D94" i="1"/>
  <c r="D106" i="1"/>
  <c r="D108" i="1"/>
  <c r="C26" i="8"/>
  <c r="C33" i="8"/>
  <c r="C36" i="8"/>
  <c r="C38" i="8"/>
  <c r="E9" i="1"/>
  <c r="E13" i="1"/>
  <c r="E17" i="1"/>
  <c r="E21" i="1"/>
  <c r="E25" i="1"/>
  <c r="E29" i="1"/>
  <c r="E33" i="1"/>
  <c r="E37" i="1"/>
  <c r="E41" i="1"/>
  <c r="E45" i="1"/>
  <c r="E53" i="1"/>
  <c r="D13" i="8"/>
  <c r="D20" i="8"/>
  <c r="E78" i="1"/>
  <c r="E81" i="1"/>
  <c r="E82" i="1"/>
  <c r="E94" i="1"/>
  <c r="E106" i="1"/>
  <c r="E108" i="1"/>
  <c r="D26" i="8"/>
  <c r="D33" i="8"/>
  <c r="D36" i="8"/>
  <c r="D38" i="8"/>
  <c r="F9" i="1"/>
  <c r="F13" i="1"/>
  <c r="F17" i="1"/>
  <c r="F21" i="1"/>
  <c r="F25" i="1"/>
  <c r="F29" i="1"/>
  <c r="F33" i="1"/>
  <c r="F37" i="1"/>
  <c r="F41" i="1"/>
  <c r="F45" i="1"/>
  <c r="F53" i="1"/>
  <c r="E13" i="8"/>
  <c r="E20" i="8"/>
  <c r="F78" i="1"/>
  <c r="F81" i="1"/>
  <c r="F82" i="1"/>
  <c r="F94" i="1"/>
  <c r="F106" i="1"/>
  <c r="F108" i="1"/>
  <c r="E26" i="8"/>
  <c r="E33" i="8"/>
  <c r="E36" i="8"/>
  <c r="E38" i="8"/>
  <c r="G9" i="1"/>
  <c r="G13" i="1"/>
  <c r="G17" i="1"/>
  <c r="G21" i="1"/>
  <c r="G25" i="1"/>
  <c r="G29" i="1"/>
  <c r="G33" i="1"/>
  <c r="G37" i="1"/>
  <c r="G41" i="1"/>
  <c r="G45" i="1"/>
  <c r="G53" i="1"/>
  <c r="F13" i="8"/>
  <c r="F20" i="8"/>
  <c r="G78" i="1"/>
  <c r="G81" i="1"/>
  <c r="G82" i="1"/>
  <c r="G94" i="1"/>
  <c r="G106" i="1"/>
  <c r="G108" i="1"/>
  <c r="F26" i="8"/>
  <c r="F33" i="8"/>
  <c r="F36" i="8"/>
  <c r="F38" i="8"/>
  <c r="H9" i="1"/>
  <c r="H13" i="1"/>
  <c r="H17" i="1"/>
  <c r="H21" i="1"/>
  <c r="H25" i="1"/>
  <c r="H29" i="1"/>
  <c r="H33" i="1"/>
  <c r="H37" i="1"/>
  <c r="H41" i="1"/>
  <c r="H45" i="1"/>
  <c r="H53" i="1"/>
  <c r="G13" i="8"/>
  <c r="G20" i="8"/>
  <c r="H78" i="1"/>
  <c r="H81" i="1"/>
  <c r="H82" i="1"/>
  <c r="H94" i="1"/>
  <c r="H106" i="1"/>
  <c r="H108" i="1"/>
  <c r="G26" i="8"/>
  <c r="G33" i="8"/>
  <c r="G36" i="8"/>
  <c r="G38" i="8"/>
  <c r="I9" i="1"/>
  <c r="I13" i="1"/>
  <c r="I17" i="1"/>
  <c r="I21" i="1"/>
  <c r="I25" i="1"/>
  <c r="I29" i="1"/>
  <c r="I33" i="1"/>
  <c r="I37" i="1"/>
  <c r="I41" i="1"/>
  <c r="I45" i="1"/>
  <c r="I53" i="1"/>
  <c r="H13" i="8"/>
  <c r="H20" i="8"/>
  <c r="I78" i="1"/>
  <c r="I81" i="1"/>
  <c r="I82" i="1"/>
  <c r="I94" i="1"/>
  <c r="I106" i="1"/>
  <c r="I108" i="1"/>
  <c r="H26" i="8"/>
  <c r="H33" i="8"/>
  <c r="H36" i="8"/>
  <c r="H38" i="8"/>
  <c r="J9" i="1"/>
  <c r="J13" i="1"/>
  <c r="J17" i="1"/>
  <c r="J21" i="1"/>
  <c r="J25" i="1"/>
  <c r="J29" i="1"/>
  <c r="J33" i="1"/>
  <c r="J37" i="1"/>
  <c r="J41" i="1"/>
  <c r="J45" i="1"/>
  <c r="J53" i="1"/>
  <c r="I13" i="8"/>
  <c r="I20" i="8"/>
  <c r="J78" i="1"/>
  <c r="J81" i="1"/>
  <c r="J82" i="1"/>
  <c r="J94" i="1"/>
  <c r="J106" i="1"/>
  <c r="J108" i="1"/>
  <c r="I26" i="8"/>
  <c r="I33" i="8"/>
  <c r="I36" i="8"/>
  <c r="I38" i="8"/>
  <c r="K9" i="1"/>
  <c r="K13" i="1"/>
  <c r="K17" i="1"/>
  <c r="K21" i="1"/>
  <c r="K25" i="1"/>
  <c r="K29" i="1"/>
  <c r="K33" i="1"/>
  <c r="K37" i="1"/>
  <c r="K41" i="1"/>
  <c r="K45" i="1"/>
  <c r="K53" i="1"/>
  <c r="J13" i="8"/>
  <c r="J20" i="8"/>
  <c r="K78" i="1"/>
  <c r="K81" i="1"/>
  <c r="K82" i="1"/>
  <c r="K94" i="1"/>
  <c r="K106" i="1"/>
  <c r="K108" i="1"/>
  <c r="J26" i="8"/>
  <c r="J33" i="8"/>
  <c r="J36" i="8"/>
  <c r="J38" i="8"/>
  <c r="L9" i="1"/>
  <c r="L13" i="1"/>
  <c r="L17" i="1"/>
  <c r="L21" i="1"/>
  <c r="L25" i="1"/>
  <c r="L29" i="1"/>
  <c r="L33" i="1"/>
  <c r="L37" i="1"/>
  <c r="L41" i="1"/>
  <c r="L45" i="1"/>
  <c r="L53" i="1"/>
  <c r="K13" i="8"/>
  <c r="K20" i="8"/>
  <c r="L78" i="1"/>
  <c r="L81" i="1"/>
  <c r="L82" i="1"/>
  <c r="L94" i="1"/>
  <c r="L106" i="1"/>
  <c r="L108" i="1"/>
  <c r="K26" i="8"/>
  <c r="K33" i="8"/>
  <c r="K36" i="8"/>
  <c r="K38" i="8"/>
  <c r="M9" i="1"/>
  <c r="M13" i="1"/>
  <c r="M17" i="1"/>
  <c r="M21" i="1"/>
  <c r="M25" i="1"/>
  <c r="M29" i="1"/>
  <c r="M33" i="1"/>
  <c r="M37" i="1"/>
  <c r="M41" i="1"/>
  <c r="M45" i="1"/>
  <c r="M53" i="1"/>
  <c r="L13" i="8"/>
  <c r="L20" i="8"/>
  <c r="M78" i="1"/>
  <c r="M81" i="1"/>
  <c r="M82" i="1"/>
  <c r="M94" i="1"/>
  <c r="M106" i="1"/>
  <c r="M108" i="1"/>
  <c r="L26" i="8"/>
  <c r="L33" i="8"/>
  <c r="L36" i="8"/>
  <c r="L38" i="8"/>
  <c r="N9" i="1"/>
  <c r="N13" i="1"/>
  <c r="N17" i="1"/>
  <c r="N21" i="1"/>
  <c r="N25" i="1"/>
  <c r="N29" i="1"/>
  <c r="N33" i="1"/>
  <c r="N37" i="1"/>
  <c r="N41" i="1"/>
  <c r="N45" i="1"/>
  <c r="N53" i="1"/>
  <c r="M13" i="8"/>
  <c r="M20" i="8"/>
  <c r="N78" i="1"/>
  <c r="N81" i="1"/>
  <c r="N82" i="1"/>
  <c r="N94" i="1"/>
  <c r="N106" i="1"/>
  <c r="N108" i="1"/>
  <c r="M26" i="8"/>
  <c r="M33" i="8"/>
  <c r="M36" i="8"/>
  <c r="M38" i="8"/>
  <c r="O9" i="1"/>
  <c r="O13" i="1"/>
  <c r="O17" i="1"/>
  <c r="O21" i="1"/>
  <c r="O25" i="1"/>
  <c r="O29" i="1"/>
  <c r="O33" i="1"/>
  <c r="O37" i="1"/>
  <c r="O41" i="1"/>
  <c r="O45" i="1"/>
  <c r="O53" i="1"/>
  <c r="N13" i="8"/>
  <c r="N20" i="8"/>
  <c r="O78" i="1"/>
  <c r="O81" i="1"/>
  <c r="O82" i="1"/>
  <c r="O94" i="1"/>
  <c r="O106" i="1"/>
  <c r="O108" i="1"/>
  <c r="N26" i="8"/>
  <c r="N33" i="8"/>
  <c r="N36" i="8"/>
  <c r="N38" i="8"/>
  <c r="P9" i="1"/>
  <c r="P13" i="1"/>
  <c r="P17" i="1"/>
  <c r="P21" i="1"/>
  <c r="P25" i="1"/>
  <c r="P29" i="1"/>
  <c r="P33" i="1"/>
  <c r="P37" i="1"/>
  <c r="P41" i="1"/>
  <c r="P45" i="1"/>
  <c r="P53" i="1"/>
  <c r="O13" i="8"/>
  <c r="O20" i="8"/>
  <c r="P78" i="1"/>
  <c r="P81" i="1"/>
  <c r="P82" i="1"/>
  <c r="P94" i="1"/>
  <c r="P106" i="1"/>
  <c r="P108" i="1"/>
  <c r="O26" i="8"/>
  <c r="O33" i="8"/>
  <c r="O36" i="8"/>
  <c r="O38" i="8"/>
  <c r="Q9" i="1"/>
  <c r="Q13" i="1"/>
  <c r="Q17" i="1"/>
  <c r="Q21" i="1"/>
  <c r="Q25" i="1"/>
  <c r="Q29" i="1"/>
  <c r="Q33" i="1"/>
  <c r="Q37" i="1"/>
  <c r="Q41" i="1"/>
  <c r="Q45" i="1"/>
  <c r="Q53" i="1"/>
  <c r="P13" i="8"/>
  <c r="P20" i="8"/>
  <c r="Q78" i="1"/>
  <c r="Q81" i="1"/>
  <c r="Q82" i="1"/>
  <c r="Q94" i="1"/>
  <c r="Q106" i="1"/>
  <c r="Q108" i="1"/>
  <c r="P26" i="8"/>
  <c r="P33" i="8"/>
  <c r="P36" i="8"/>
  <c r="P38" i="8"/>
  <c r="R9" i="1"/>
  <c r="R13" i="1"/>
  <c r="R17" i="1"/>
  <c r="R21" i="1"/>
  <c r="R25" i="1"/>
  <c r="R29" i="1"/>
  <c r="R33" i="1"/>
  <c r="R37" i="1"/>
  <c r="R41" i="1"/>
  <c r="R45" i="1"/>
  <c r="R53" i="1"/>
  <c r="Q13" i="8"/>
  <c r="Q20" i="8"/>
  <c r="R78" i="1"/>
  <c r="R81" i="1"/>
  <c r="R82" i="1"/>
  <c r="R94" i="1"/>
  <c r="R106" i="1"/>
  <c r="R108" i="1"/>
  <c r="Q26" i="8"/>
  <c r="Q33" i="8"/>
  <c r="Q36" i="8"/>
  <c r="Q38" i="8"/>
  <c r="P3" i="8"/>
  <c r="Q3" i="8"/>
  <c r="D111" i="1"/>
  <c r="D114" i="1"/>
  <c r="E111" i="1"/>
  <c r="E114" i="1"/>
  <c r="F111" i="1"/>
  <c r="F114" i="1"/>
  <c r="G111" i="1"/>
  <c r="G114" i="1"/>
  <c r="H111" i="1"/>
  <c r="H114" i="1"/>
  <c r="I111" i="1"/>
  <c r="I114" i="1"/>
  <c r="J111" i="1"/>
  <c r="J114" i="1"/>
  <c r="K111" i="1"/>
  <c r="K114" i="1"/>
  <c r="L111" i="1"/>
  <c r="L114" i="1"/>
  <c r="M111" i="1"/>
  <c r="M114" i="1"/>
  <c r="N111" i="1"/>
  <c r="N114" i="1"/>
  <c r="O111" i="1"/>
  <c r="O114" i="1"/>
  <c r="P111" i="1"/>
  <c r="P114" i="1"/>
  <c r="Q111" i="1"/>
  <c r="Q114" i="1"/>
  <c r="R111" i="1"/>
  <c r="R11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D2" i="2"/>
  <c r="B12" i="9"/>
  <c r="A29" i="2"/>
  <c r="A27" i="2"/>
  <c r="A25" i="2"/>
  <c r="B26" i="2"/>
  <c r="B25" i="2"/>
  <c r="S3" i="1"/>
  <c r="C3" i="8"/>
  <c r="D3" i="8"/>
  <c r="E3" i="8"/>
  <c r="F3" i="8"/>
  <c r="G3" i="8"/>
  <c r="H3" i="8"/>
  <c r="I3" i="8"/>
  <c r="J3" i="8"/>
  <c r="K3" i="8"/>
  <c r="L3" i="8"/>
  <c r="M3" i="8"/>
  <c r="N3" i="8"/>
  <c r="O3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D19" i="2"/>
  <c r="J29" i="2"/>
  <c r="I27" i="2"/>
  <c r="I31" i="2"/>
  <c r="H27" i="2"/>
  <c r="H31" i="2"/>
  <c r="G27" i="2"/>
  <c r="G31" i="2"/>
  <c r="F27" i="2"/>
  <c r="F31" i="2"/>
  <c r="E27" i="2"/>
  <c r="E31" i="2"/>
  <c r="D27" i="2"/>
  <c r="D31" i="2"/>
  <c r="J26" i="2"/>
  <c r="J25" i="2"/>
  <c r="J23" i="2"/>
  <c r="J21" i="2"/>
  <c r="E19" i="2"/>
  <c r="F19" i="2"/>
  <c r="G19" i="2"/>
  <c r="H19" i="2"/>
  <c r="I19" i="2"/>
  <c r="O9" i="2"/>
  <c r="O4" i="2"/>
  <c r="J9" i="2"/>
  <c r="J8" i="2"/>
  <c r="E10" i="2"/>
  <c r="E14" i="2"/>
  <c r="F10" i="2"/>
  <c r="F14" i="2"/>
  <c r="E25" i="8"/>
  <c r="G10" i="2"/>
  <c r="G14" i="2"/>
  <c r="F25" i="8"/>
  <c r="H10" i="2"/>
  <c r="H14" i="2"/>
  <c r="I10" i="2"/>
  <c r="I14" i="2"/>
  <c r="H25" i="8"/>
  <c r="D10" i="2"/>
  <c r="D14" i="2"/>
  <c r="C25" i="8"/>
  <c r="J31" i="2"/>
  <c r="H34" i="2"/>
  <c r="G25" i="8"/>
  <c r="I34" i="2"/>
  <c r="G34" i="2"/>
  <c r="E34" i="2"/>
  <c r="D25" i="8"/>
  <c r="F34" i="2"/>
  <c r="J14" i="2"/>
  <c r="K31" i="2"/>
  <c r="D34" i="2"/>
  <c r="J27" i="2"/>
  <c r="J4" i="2"/>
  <c r="O12" i="2"/>
  <c r="O8" i="2"/>
  <c r="O6" i="2"/>
  <c r="O14" i="2"/>
  <c r="O16" i="2"/>
  <c r="J12" i="2"/>
  <c r="J6" i="2"/>
  <c r="E2" i="2"/>
  <c r="F2" i="2"/>
  <c r="G2" i="2"/>
  <c r="H2" i="2"/>
  <c r="I2" i="2"/>
  <c r="J10" i="2"/>
  <c r="J34" i="2"/>
  <c r="K34" i="2"/>
</calcChain>
</file>

<file path=xl/comments1.xml><?xml version="1.0" encoding="utf-8"?>
<comments xmlns="http://schemas.openxmlformats.org/spreadsheetml/2006/main">
  <authors>
    <author>Siiri</author>
  </authors>
  <commentList>
    <comment ref="B10" authorId="0" shapeId="0">
      <text>
        <r>
          <rPr>
            <sz val="9"/>
            <color indexed="81"/>
            <rFont val="Tahoma"/>
            <family val="2"/>
            <charset val="186"/>
          </rPr>
          <t>Aasta, millal tekkisid/tekivad esimesed projektikulud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186"/>
          </rPr>
          <t>Taotleja peab vastavalt oma objekti spetsiifikale tegema valiku arvestusperioodi pikkuse osas ja seda põhjendama.
RM juhendis nõutud arvestusperioodide pikkused on toodud töölehel "Arvestusperioodid"</t>
        </r>
      </text>
    </comment>
  </commentList>
</comments>
</file>

<file path=xl/comments2.xml><?xml version="1.0" encoding="utf-8"?>
<comments xmlns="http://schemas.openxmlformats.org/spreadsheetml/2006/main">
  <authors>
    <author>Siiri Einaste</author>
  </authors>
  <commentList>
    <comment ref="D2" authorId="0" shapeId="0">
      <text>
        <r>
          <rPr>
            <sz val="9"/>
            <color indexed="81"/>
            <rFont val="Tahoma"/>
            <family val="2"/>
            <charset val="186"/>
          </rPr>
          <t>Selle aasta number, millal tekkisid/tekivad esimesed projektikulud. Aastanumber kandub siia esilehelt.
Siit kandub see aastanumber edasi tulude ja kulude prognooside tabelitesse.
(Kõik tabelid peavad algama sama aastaga, et diskonteeritud tulemused tuleksid õiged)</t>
        </r>
      </text>
    </comment>
    <comment ref="L2" authorId="0" shapeId="0">
      <text>
        <r>
          <rPr>
            <sz val="9"/>
            <color indexed="81"/>
            <rFont val="Tahoma"/>
            <family val="2"/>
            <charset val="186"/>
          </rPr>
          <t>Mitme aasta jooksul amortiseeritakse</t>
        </r>
      </text>
    </comment>
  </commentList>
</comments>
</file>

<file path=xl/comments3.xml><?xml version="1.0" encoding="utf-8"?>
<comments xmlns="http://schemas.openxmlformats.org/spreadsheetml/2006/main">
  <authors>
    <author>Siiri Einaste</author>
  </authors>
  <commentList>
    <comment ref="B7" authorId="0" shapeId="0">
      <text>
        <r>
          <rPr>
            <u/>
            <sz val="9"/>
            <color indexed="12"/>
            <rFont val="Tahoma"/>
            <family val="2"/>
            <charset val="186"/>
          </rPr>
          <t xml:space="preserve">KOGUS (ühikute arv) - näiteks: </t>
        </r>
        <r>
          <rPr>
            <sz val="9"/>
            <color indexed="81"/>
            <rFont val="Tahoma"/>
            <family val="2"/>
            <charset val="186"/>
          </rPr>
          <t xml:space="preserve">
klientide arv,
teenustundide arv;
ruumide rent - päevade arv või tundide arv jne
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B58" authorId="0" shapeId="0">
      <text>
        <r>
          <rPr>
            <sz val="9"/>
            <color indexed="81"/>
            <rFont val="Tahoma"/>
            <family val="2"/>
            <charset val="186"/>
          </rPr>
          <t>Lisada ametikohtade nimetused</t>
        </r>
      </text>
    </comment>
    <comment ref="B77" authorId="0" shapeId="0">
      <text>
        <r>
          <rPr>
            <sz val="9"/>
            <color indexed="81"/>
            <rFont val="Tahoma"/>
            <family val="2"/>
            <charset val="186"/>
          </rPr>
          <t>Vajadusel lisage töötajate jaoks ridu</t>
        </r>
      </text>
    </comment>
    <comment ref="B93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  <comment ref="A105" authorId="0" shapeId="0">
      <text>
        <r>
          <rPr>
            <sz val="9"/>
            <color indexed="81"/>
            <rFont val="Tahoma"/>
            <family val="2"/>
            <charset val="186"/>
          </rPr>
          <t>Vajadusel lisage ridu</t>
        </r>
      </text>
    </comment>
  </commentList>
</comments>
</file>

<file path=xl/comments4.xml><?xml version="1.0" encoding="utf-8"?>
<comments xmlns="http://schemas.openxmlformats.org/spreadsheetml/2006/main">
  <authors>
    <author>Siiri Einaste</author>
  </authors>
  <commentList>
    <comment ref="A8" authorId="0" shapeId="0">
      <text>
        <r>
          <rPr>
            <sz val="9"/>
            <color indexed="81"/>
            <rFont val="Tahoma"/>
            <family val="2"/>
            <charset val="186"/>
          </rPr>
          <t>Kajastage kõik toetused/rahastajad eraldi ridadel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186"/>
          </rPr>
          <t>Tulude ja kulude prognoosist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186"/>
          </rPr>
          <t>Tabelist 1.a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186"/>
          </rPr>
          <t>Tulude ja kulude prognoosist (tabel 2)</t>
        </r>
      </text>
    </comment>
  </commentList>
</comments>
</file>

<file path=xl/sharedStrings.xml><?xml version="1.0" encoding="utf-8"?>
<sst xmlns="http://schemas.openxmlformats.org/spreadsheetml/2006/main" count="318" uniqueCount="177">
  <si>
    <t>Hind</t>
  </si>
  <si>
    <t>Müügitulu</t>
  </si>
  <si>
    <t>Ühik</t>
  </si>
  <si>
    <t>Eur</t>
  </si>
  <si>
    <t>Märts</t>
  </si>
  <si>
    <t>Mai</t>
  </si>
  <si>
    <t>Juuni</t>
  </si>
  <si>
    <t>Juuli</t>
  </si>
  <si>
    <t>in</t>
  </si>
  <si>
    <t>TULUD KOKKU</t>
  </si>
  <si>
    <t>Toode/teenus 2</t>
  </si>
  <si>
    <t>Toode/teenus 3</t>
  </si>
  <si>
    <t>Toode/teenus 4</t>
  </si>
  <si>
    <t>Toode/teenus 5</t>
  </si>
  <si>
    <t>Toode/teenus 6</t>
  </si>
  <si>
    <t>Toode/teenus 7</t>
  </si>
  <si>
    <t>Toode/teenus 8</t>
  </si>
  <si>
    <t>Toode/teenus 9</t>
  </si>
  <si>
    <t>Toode/teenus 10</t>
  </si>
  <si>
    <t>KULUD</t>
  </si>
  <si>
    <t>Tööjõukulud</t>
  </si>
  <si>
    <t>Töötaja 1</t>
  </si>
  <si>
    <t>Töötaja 2</t>
  </si>
  <si>
    <t>Töötaja 3</t>
  </si>
  <si>
    <t>Töötaja 4</t>
  </si>
  <si>
    <t>Töötaja 5</t>
  </si>
  <si>
    <t>Töötaja 6</t>
  </si>
  <si>
    <t>Töötaja 7</t>
  </si>
  <si>
    <t>Töötaja 8</t>
  </si>
  <si>
    <t>Töötaja 9</t>
  </si>
  <si>
    <t>Töötaja 10</t>
  </si>
  <si>
    <t>Sotsiaal- ja tk.m</t>
  </si>
  <si>
    <t>Brutotasud kokku</t>
  </si>
  <si>
    <t>Tööjõukulud kokku</t>
  </si>
  <si>
    <t>Halduskulud</t>
  </si>
  <si>
    <t>Elekter</t>
  </si>
  <si>
    <t>Vesi</t>
  </si>
  <si>
    <t>Küte</t>
  </si>
  <si>
    <t>Koristus</t>
  </si>
  <si>
    <t>Kindlustus</t>
  </si>
  <si>
    <t>Halduskulud kokku</t>
  </si>
  <si>
    <t>Muud kulud kokku</t>
  </si>
  <si>
    <t>KULUD KOKKU</t>
  </si>
  <si>
    <t>Tulude ja kulude vahe</t>
  </si>
  <si>
    <t>TULUD</t>
  </si>
  <si>
    <t>Muu kulu 1</t>
  </si>
  <si>
    <t>Muu kulu 2</t>
  </si>
  <si>
    <t>Muu kulu 3</t>
  </si>
  <si>
    <t>Muu kulu 4</t>
  </si>
  <si>
    <t>Muu kulu 5</t>
  </si>
  <si>
    <t>Muu kulu 6</t>
  </si>
  <si>
    <t>Muu kulu 7</t>
  </si>
  <si>
    <t>Muu kulu 8</t>
  </si>
  <si>
    <t>Muu kulu 9</t>
  </si>
  <si>
    <t>Muu kulu 10</t>
  </si>
  <si>
    <t>Töötaja 11</t>
  </si>
  <si>
    <t>Töötaja 12</t>
  </si>
  <si>
    <t>Töötaja 13</t>
  </si>
  <si>
    <t>Töötaja 14</t>
  </si>
  <si>
    <t>Töötaja 15</t>
  </si>
  <si>
    <t>Töötaja 16</t>
  </si>
  <si>
    <t>Töötaja 17</t>
  </si>
  <si>
    <t>Töötaja 18</t>
  </si>
  <si>
    <t>Töötaja 19</t>
  </si>
  <si>
    <t>Töötaja 20</t>
  </si>
  <si>
    <t>Halduskulu 7</t>
  </si>
  <si>
    <t>Halduskulu 8</t>
  </si>
  <si>
    <t>Halduskulu 9</t>
  </si>
  <si>
    <t>Halduskulu 10</t>
  </si>
  <si>
    <t>Ühik 2</t>
  </si>
  <si>
    <t>Ühik 3</t>
  </si>
  <si>
    <t>Ühik 4</t>
  </si>
  <si>
    <t>Ühik 5</t>
  </si>
  <si>
    <t>Ühik 6</t>
  </si>
  <si>
    <t>Ühik 7</t>
  </si>
  <si>
    <t>Ühik 8</t>
  </si>
  <si>
    <t>Ühik 9</t>
  </si>
  <si>
    <t>Ühik 10</t>
  </si>
  <si>
    <t>Valveteenused</t>
  </si>
  <si>
    <t>Projekti vara kasulik eluiga (aastates)</t>
  </si>
  <si>
    <t>PROJEKTI KULUD KOKKU</t>
  </si>
  <si>
    <t>KOKKU</t>
  </si>
  <si>
    <t>PROJEKTI ABIKÕLBLIKUD KULUD KOKKU</t>
  </si>
  <si>
    <r>
      <t xml:space="preserve">Tabel 1.b  Projekti elluviimise </t>
    </r>
    <r>
      <rPr>
        <b/>
        <u/>
        <sz val="14"/>
        <color rgb="FFCC6600"/>
        <rFont val="Calibri"/>
        <family val="2"/>
        <charset val="186"/>
        <scheme val="minor"/>
      </rPr>
      <t>abikõlblikud</t>
    </r>
    <r>
      <rPr>
        <b/>
        <sz val="14"/>
        <color rgb="FFCC6600"/>
        <rFont val="Calibri"/>
        <family val="2"/>
        <charset val="186"/>
        <scheme val="minor"/>
      </rPr>
      <t xml:space="preserve"> kulud</t>
    </r>
  </si>
  <si>
    <t>Tabel 1.a  Projekti elluviimise kulud</t>
  </si>
  <si>
    <t>Tabelis 1.a märgitakse kõik projekti kulud (nii abikõlblikud kui mitteabikõlblikud kulud)</t>
  </si>
  <si>
    <t>Projekti mitteabikõlblikud kulud</t>
  </si>
  <si>
    <t>aastat</t>
  </si>
  <si>
    <t>Sisestage projekti kulude summad aastate kaupa</t>
  </si>
  <si>
    <t>Sisestage projekti abikõlblike kulude summad aastate kaupa</t>
  </si>
  <si>
    <t>Tulude poolel:</t>
  </si>
  <si>
    <t>Sisestage toodete/teenuste ühikute arvud ja ühikuhinnad</t>
  </si>
  <si>
    <t>Kulude poolel:</t>
  </si>
  <si>
    <t>Põhivara kasutusele võtmise kuu</t>
  </si>
  <si>
    <t>Põhivara kasutusele võtmise aasta</t>
  </si>
  <si>
    <t>Jaanuar</t>
  </si>
  <si>
    <t>Veebruar</t>
  </si>
  <si>
    <t>Aprill</t>
  </si>
  <si>
    <t>August</t>
  </si>
  <si>
    <t>September</t>
  </si>
  <si>
    <t>Oktoober</t>
  </si>
  <si>
    <t>November</t>
  </si>
  <si>
    <t>Detsember</t>
  </si>
  <si>
    <t>1. Kinnisasja ost</t>
  </si>
  <si>
    <t>2. Ehituslikud eeltööd</t>
  </si>
  <si>
    <t>RAHA SISSETULEKUD</t>
  </si>
  <si>
    <t>Toodete/teenuste müük</t>
  </si>
  <si>
    <t>Laenu võtmine</t>
  </si>
  <si>
    <t>RAHA SISSETULEK KOKKU</t>
  </si>
  <si>
    <t>RAHA VÄLJAMINEKUD</t>
  </si>
  <si>
    <t>Laenu põhiosa tagasimaksmine</t>
  </si>
  <si>
    <t>Laenuintressid</t>
  </si>
  <si>
    <t>RAHA VÄLJAMINEK KOKKU</t>
  </si>
  <si>
    <t>Sissetulekute ja  väljaminekute vahe</t>
  </si>
  <si>
    <t>Raha jääk kasvavalt</t>
  </si>
  <si>
    <t>Laenu jääk aasta lõpuks</t>
  </si>
  <si>
    <t>Rahavoogude tabelisse kanduvad üle tulude ja kulude prognoositud numbrid ning projekti kulud</t>
  </si>
  <si>
    <t>Lisage tabelisse EAS-i toetussummad, muud raha laekumised ja väljaminekud (näit laenude võtmised ja laenude tagasimaksmised, laenuintressid, muud toetused jne)</t>
  </si>
  <si>
    <t>EAS toetus</t>
  </si>
  <si>
    <t>Projekti kulud</t>
  </si>
  <si>
    <t>Prognoosiperioodi kulud</t>
  </si>
  <si>
    <t>Muu toetus (nimetage)</t>
  </si>
  <si>
    <t>Tabel 1.a</t>
  </si>
  <si>
    <t>Tabel 1.b</t>
  </si>
  <si>
    <t>Toode/teenus 1</t>
  </si>
  <si>
    <t>Ühik 1</t>
  </si>
  <si>
    <t>Muu tulu (nimetage)</t>
  </si>
  <si>
    <t>Tabel 2  Tulude ja kulude prognoos, projektiga stsenaarium (täis-stsenaarium)</t>
  </si>
  <si>
    <t>Tabel 2</t>
  </si>
  <si>
    <t>Vajadusel lisage tululiikide ridu</t>
  </si>
  <si>
    <t>Vajadusel lisage kululiikide ridu</t>
  </si>
  <si>
    <t>3. Keskuste ja tagamaa vaheliste ühenduste arendamine</t>
  </si>
  <si>
    <t>3.1. Jalgsi ja jalgrattaga liikumise võimaluste arendamise kulud</t>
  </si>
  <si>
    <t>3.2. Säästva ühistranspordisüsteemi arendamise kulud</t>
  </si>
  <si>
    <t>3. Keskuste ja tagamaa vaheliste ühenduste arendamise kulud kokku</t>
  </si>
  <si>
    <t>4. Struktuuritoetuse andmisest avalikkuse teavitamine</t>
  </si>
  <si>
    <t>Sisestage tabelisse 2 toodete/teenuste nimetused ja ühikute nimetused.</t>
  </si>
  <si>
    <r>
      <t xml:space="preserve">Tulude ja kulude prognoosi töölehel saab grupeeritud ridu avada ja sulgeda </t>
    </r>
    <r>
      <rPr>
        <b/>
        <sz val="12"/>
        <color theme="1"/>
        <rFont val="Calibri"/>
        <family val="2"/>
        <charset val="186"/>
        <scheme val="minor"/>
      </rPr>
      <t>+</t>
    </r>
    <r>
      <rPr>
        <sz val="11"/>
        <color theme="1"/>
        <rFont val="Calibri"/>
        <family val="2"/>
        <charset val="186"/>
        <scheme val="minor"/>
      </rPr>
      <t xml:space="preserve"> ja </t>
    </r>
    <r>
      <rPr>
        <b/>
        <sz val="12"/>
        <color theme="1"/>
        <rFont val="Calibri"/>
        <family val="2"/>
        <charset val="186"/>
        <scheme val="minor"/>
      </rPr>
      <t>-</t>
    </r>
    <r>
      <rPr>
        <sz val="11"/>
        <color theme="1"/>
        <rFont val="Calibri"/>
        <family val="2"/>
        <charset val="186"/>
        <scheme val="minor"/>
      </rPr>
      <t xml:space="preserve"> märgile vajutades (tabeli vasakul servas)</t>
    </r>
  </si>
  <si>
    <t>Tulude ja kulude prognoosiperioodi pikkus (alates esimesest tulude/kulude tekkimise aastast) peab vastama juhendi nõuetele. Vajadusel korrigeerige prognoositabelis prognoosiperioodi pikkust.</t>
  </si>
  <si>
    <t>Sisestage tabelisse 2 tööjõukulude osas ametikohtade nimetused (juhul, kui projekti ellurakendamine eeldab tööjõukulusid) ning muude kulude puhul kulude nimetused</t>
  </si>
  <si>
    <t>Tabel 4  Rahavood projektikulude ja täis-stsenaariumi tulude-kulude alusel</t>
  </si>
  <si>
    <t>Juhised finantsanalüüsi tabelite täitmiseks</t>
  </si>
  <si>
    <t>Üldine</t>
  </si>
  <si>
    <t>Finantsanalüüs</t>
  </si>
  <si>
    <t>Projekti nimi</t>
  </si>
  <si>
    <t>Taotleja nimi</t>
  </si>
  <si>
    <t>Kontaktisik</t>
  </si>
  <si>
    <t>E-post</t>
  </si>
  <si>
    <t>Telefon</t>
  </si>
  <si>
    <t>Arvestusperioodi algusaasta</t>
  </si>
  <si>
    <t>Arvestusperioodi lõppaasta</t>
  </si>
  <si>
    <t>Arvestusperioodi pikkus</t>
  </si>
  <si>
    <t>Arvestusperioodi pikkuse valiku põhjendus</t>
  </si>
  <si>
    <t>Projekti elluviimise aeg</t>
  </si>
  <si>
    <t>Alguskuupäev</t>
  </si>
  <si>
    <t>Lõppkuupäev</t>
  </si>
  <si>
    <t>Analüüsi koostamise kuuäev</t>
  </si>
  <si>
    <r>
      <t xml:space="preserve">Projekti raames soetatava </t>
    </r>
    <r>
      <rPr>
        <b/>
        <u/>
        <sz val="12"/>
        <color rgb="FFCC6600"/>
        <rFont val="Calibri"/>
        <family val="2"/>
        <charset val="186"/>
        <scheme val="minor"/>
      </rPr>
      <t>põhivara</t>
    </r>
    <r>
      <rPr>
        <b/>
        <sz val="12"/>
        <color rgb="FFCC6600"/>
        <rFont val="Calibri"/>
        <family val="2"/>
        <charset val="186"/>
        <scheme val="minor"/>
      </rPr>
      <t xml:space="preserve"> kasulik eluiga</t>
    </r>
  </si>
  <si>
    <t>Kasuliku eluea viimane aasta</t>
  </si>
  <si>
    <t>Kogu põhivara kasuliku eluea viimane aasta</t>
  </si>
  <si>
    <t>Mitme aasta võrra ületab põhivara kasulik eluiga prognoosiperioodi</t>
  </si>
  <si>
    <t>Sotsiaalmaksu määr</t>
  </si>
  <si>
    <t>Töötusk.m.määr</t>
  </si>
  <si>
    <t>%</t>
  </si>
  <si>
    <t>Tulude ja kulude vahe kasvavalt</t>
  </si>
  <si>
    <t>Erakapital (nimetage)</t>
  </si>
  <si>
    <t>Tabel 3</t>
  </si>
  <si>
    <t>Sisestage sotsiaal- ja töötuskindlustusmakse määrad aastate kaupa</t>
  </si>
  <si>
    <t>Sotsiaalmaksu määr:</t>
  </si>
  <si>
    <t>Kuni 2016.a.  33%</t>
  </si>
  <si>
    <t>2017.a.  32,5%</t>
  </si>
  <si>
    <t>Alates 2018.a. 32%</t>
  </si>
  <si>
    <t>Töötuskindlustusmakse määr:</t>
  </si>
  <si>
    <t>2014.a.  1%</t>
  </si>
  <si>
    <t>2015.-2018.a.  0,8%</t>
  </si>
  <si>
    <t xml:space="preserve">Projekti spetsiifiliste eelduste kohta  tulu-kulu osas esitada eraldi selgitused analüüsi tekstilise osana. </t>
  </si>
  <si>
    <t>Finatsanalüüs (ilma puhastuluanalüüsita) koostatakse juhul kui: 1) projekti abikõlblikud kulud on alla 1. miljoni euro või 2) toetus on riigiabi väike- või keskmise suurusega ettevõtjatele või 3) toetus on VTA või 4) toetus on üldist majandushuvi pakkuvaid teenuseid osutavatele ettevõtjatele antav VTA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</si>
</sst>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r_-;\-* #,##0\ _k_r_-;_-* &quot;-&quot;\ _k_r_-;_-@_-"/>
    <numFmt numFmtId="164" formatCode="#,##0_ ;[Red]\-#,##0\ "/>
    <numFmt numFmtId="165" formatCode="0.0%"/>
    <numFmt numFmtId="166" formatCode="[$-425]d\.\ mmmm\ yyyy&quot;. a.&quot;;@"/>
  </numFmts>
  <fonts count="3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u/>
      <sz val="9"/>
      <color indexed="12"/>
      <name val="Tahoma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8"/>
      <color rgb="FFC00000"/>
      <name val="Calibri"/>
      <family val="2"/>
      <charset val="186"/>
      <scheme val="minor"/>
    </font>
    <font>
      <sz val="9"/>
      <color rgb="FFC00000"/>
      <name val="Calibri"/>
      <family val="2"/>
      <charset val="186"/>
      <scheme val="minor"/>
    </font>
    <font>
      <b/>
      <sz val="14"/>
      <color rgb="FFCC6600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sz val="10"/>
      <color rgb="FFCC6600"/>
      <name val="Calibri"/>
      <family val="2"/>
      <charset val="186"/>
      <scheme val="minor"/>
    </font>
    <font>
      <b/>
      <sz val="12"/>
      <color rgb="FFCC6600"/>
      <name val="Calibri"/>
      <family val="2"/>
      <charset val="186"/>
      <scheme val="minor"/>
    </font>
    <font>
      <b/>
      <u/>
      <sz val="14"/>
      <color rgb="FFCC6600"/>
      <name val="Calibri"/>
      <family val="2"/>
      <charset val="186"/>
      <scheme val="minor"/>
    </font>
    <font>
      <i/>
      <sz val="10"/>
      <color rgb="FFCC6600"/>
      <name val="Calibri"/>
      <family val="2"/>
      <charset val="186"/>
      <scheme val="minor"/>
    </font>
    <font>
      <b/>
      <sz val="10"/>
      <color rgb="FFCC66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u/>
      <sz val="11"/>
      <color rgb="FFC00000"/>
      <name val="Calibri"/>
      <family val="2"/>
      <charset val="186"/>
      <scheme val="minor"/>
    </font>
    <font>
      <b/>
      <u/>
      <sz val="12"/>
      <color rgb="FFCC66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rgb="FFCC6600"/>
      <name val="Calibri"/>
      <family val="2"/>
      <charset val="186"/>
      <scheme val="minor"/>
    </font>
    <font>
      <b/>
      <sz val="14"/>
      <color rgb="FF517A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rgb="FF517A00"/>
      <name val="Calibri"/>
      <family val="2"/>
      <charset val="186"/>
      <scheme val="minor"/>
    </font>
    <font>
      <sz val="10"/>
      <color rgb="FF517A0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rgb="FF0000FF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color rgb="FF0000FF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u/>
      <sz val="10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E4FFAF"/>
        <bgColor indexed="64"/>
      </patternFill>
    </fill>
    <fill>
      <patternFill patternType="solid">
        <fgColor rgb="FFECFFC5"/>
        <bgColor indexed="64"/>
      </patternFill>
    </fill>
    <fill>
      <patternFill patternType="solid">
        <fgColor rgb="FFD8FF89"/>
        <bgColor indexed="64"/>
      </patternFill>
    </fill>
    <fill>
      <patternFill patternType="solid">
        <fgColor rgb="FFFFE7E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 shrinkToFit="1"/>
    </xf>
    <xf numFmtId="164" fontId="0" fillId="2" borderId="3" xfId="0" applyNumberFormat="1" applyFill="1" applyBorder="1" applyAlignment="1">
      <alignment horizontal="center" vertical="center" shrinkToFit="1"/>
    </xf>
    <xf numFmtId="164" fontId="0" fillId="2" borderId="4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shrinkToFit="1"/>
    </xf>
    <xf numFmtId="41" fontId="1" fillId="6" borderId="1" xfId="0" applyNumberFormat="1" applyFont="1" applyFill="1" applyBorder="1" applyAlignment="1">
      <alignment horizontal="center" vertical="center" shrinkToFit="1"/>
    </xf>
    <xf numFmtId="41" fontId="0" fillId="2" borderId="3" xfId="0" applyNumberFormat="1" applyFill="1" applyBorder="1" applyAlignment="1">
      <alignment horizontal="center" vertical="center" shrinkToFit="1"/>
    </xf>
    <xf numFmtId="41" fontId="1" fillId="2" borderId="4" xfId="0" applyNumberFormat="1" applyFont="1" applyFill="1" applyBorder="1" applyAlignment="1">
      <alignment horizontal="center" vertical="center" shrinkToFit="1"/>
    </xf>
    <xf numFmtId="41" fontId="4" fillId="2" borderId="4" xfId="0" applyNumberFormat="1" applyFont="1" applyFill="1" applyBorder="1" applyAlignment="1">
      <alignment horizontal="center" vertical="center" shrinkToFit="1"/>
    </xf>
    <xf numFmtId="41" fontId="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indent="1"/>
    </xf>
    <xf numFmtId="0" fontId="19" fillId="0" borderId="1" xfId="0" applyFont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64" fontId="0" fillId="5" borderId="1" xfId="0" applyNumberForma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indent="2"/>
    </xf>
    <xf numFmtId="0" fontId="0" fillId="2" borderId="3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 wrapText="1" indent="1"/>
    </xf>
    <xf numFmtId="165" fontId="25" fillId="0" borderId="0" xfId="1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164" fontId="0" fillId="0" borderId="1" xfId="0" applyNumberFormat="1" applyBorder="1" applyAlignment="1" applyProtection="1">
      <alignment horizontal="center" vertical="center" shrinkToFit="1"/>
      <protection locked="0"/>
    </xf>
    <xf numFmtId="164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left" vertical="center" indent="1" shrinkToFit="1"/>
      <protection locked="0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 indent="1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4" borderId="1" xfId="0" applyFont="1" applyFill="1" applyBorder="1" applyAlignment="1" applyProtection="1">
      <alignment horizontal="center" vertical="center" shrinkToFit="1"/>
      <protection locked="0"/>
    </xf>
    <xf numFmtId="164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164" fontId="0" fillId="0" borderId="0" xfId="0" applyNumberFormat="1" applyAlignment="1" applyProtection="1">
      <alignment horizontal="center" vertical="center" shrinkToFi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 shrinkToFit="1"/>
      <protection locked="0"/>
    </xf>
    <xf numFmtId="165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1" fillId="4" borderId="1" xfId="0" applyFont="1" applyFill="1" applyBorder="1" applyAlignment="1" applyProtection="1">
      <alignment horizontal="center" vertical="center" shrinkToFit="1"/>
      <protection locked="0"/>
    </xf>
    <xf numFmtId="164" fontId="1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0" fillId="2" borderId="3" xfId="0" applyNumberFormat="1" applyFill="1" applyBorder="1" applyAlignment="1" applyProtection="1">
      <alignment horizontal="center" vertical="center" shrinkToFit="1"/>
      <protection locked="0"/>
    </xf>
    <xf numFmtId="164" fontId="0" fillId="2" borderId="4" xfId="0" applyNumberFormat="1" applyFill="1" applyBorder="1" applyAlignment="1" applyProtection="1">
      <alignment horizontal="center" vertical="center" shrinkToFit="1"/>
      <protection locked="0"/>
    </xf>
    <xf numFmtId="164" fontId="1" fillId="0" borderId="0" xfId="0" applyNumberFormat="1" applyFont="1" applyAlignment="1" applyProtection="1">
      <alignment horizontal="center" vertical="center" shrinkToFit="1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Alignment="1" applyProtection="1">
      <alignment horizontal="center" vertical="center" shrinkToFit="1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 shrinkToFit="1"/>
      <protection locked="0"/>
    </xf>
    <xf numFmtId="164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164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8" fillId="0" borderId="1" xfId="0" applyFont="1" applyBorder="1" applyAlignment="1">
      <alignment horizontal="left" vertical="center" indent="1"/>
    </xf>
    <xf numFmtId="0" fontId="29" fillId="0" borderId="1" xfId="0" applyFont="1" applyBorder="1" applyAlignment="1">
      <alignment horizontal="left" vertical="center" inden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2" borderId="2" xfId="0" applyFill="1" applyBorder="1" applyAlignment="1">
      <alignment horizontal="left" vertical="center" indent="1"/>
    </xf>
    <xf numFmtId="0" fontId="27" fillId="2" borderId="3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0" fillId="8" borderId="1" xfId="0" applyFont="1" applyFill="1" applyBorder="1" applyAlignment="1">
      <alignment horizontal="right" vertical="center" indent="1"/>
    </xf>
    <xf numFmtId="0" fontId="27" fillId="8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0" fillId="8" borderId="1" xfId="0" applyFill="1" applyBorder="1" applyAlignment="1">
      <alignment horizontal="right" vertical="center" indent="1"/>
    </xf>
    <xf numFmtId="164" fontId="0" fillId="9" borderId="1" xfId="0" applyNumberForma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/>
    </xf>
    <xf numFmtId="0" fontId="27" fillId="10" borderId="1" xfId="0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164" fontId="4" fillId="2" borderId="3" xfId="0" applyNumberFormat="1" applyFont="1" applyFill="1" applyBorder="1" applyAlignment="1">
      <alignment horizontal="center" vertical="center" shrinkToFit="1"/>
    </xf>
    <xf numFmtId="164" fontId="4" fillId="2" borderId="4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indent="1"/>
    </xf>
    <xf numFmtId="0" fontId="27" fillId="0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indent="1"/>
    </xf>
    <xf numFmtId="0" fontId="27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164" fontId="4" fillId="0" borderId="3" xfId="0" applyNumberFormat="1" applyFont="1" applyFill="1" applyBorder="1" applyAlignment="1">
      <alignment horizontal="center" vertical="center" shrinkToFit="1"/>
    </xf>
    <xf numFmtId="0" fontId="27" fillId="10" borderId="1" xfId="0" applyFont="1" applyFill="1" applyBorder="1" applyAlignment="1">
      <alignment horizontal="left" vertical="center" wrapText="1" indent="1"/>
    </xf>
    <xf numFmtId="164" fontId="27" fillId="10" borderId="1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164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8" borderId="1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22" fillId="3" borderId="4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11" xfId="0" applyFont="1" applyBorder="1" applyAlignment="1">
      <alignment horizontal="left" vertical="center" wrapText="1" indent="1"/>
    </xf>
    <xf numFmtId="0" fontId="27" fillId="3" borderId="1" xfId="0" applyFont="1" applyFill="1" applyBorder="1" applyAlignment="1" applyProtection="1">
      <alignment horizontal="left" vertical="center" indent="1" shrinkToFit="1"/>
      <protection locked="0"/>
    </xf>
    <xf numFmtId="0" fontId="27" fillId="3" borderId="1" xfId="0" applyFont="1" applyFill="1" applyBorder="1" applyAlignment="1" applyProtection="1">
      <alignment horizontal="center" vertical="center" shrinkToFit="1"/>
      <protection locked="0"/>
    </xf>
    <xf numFmtId="164" fontId="27" fillId="0" borderId="0" xfId="0" applyNumberFormat="1" applyFont="1" applyAlignment="1" applyProtection="1">
      <alignment horizontal="center" vertical="center" shrinkToFit="1"/>
      <protection locked="0"/>
    </xf>
    <xf numFmtId="164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165" fontId="2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 indent="1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164" fontId="0" fillId="0" borderId="0" xfId="0" applyNumberFormat="1" applyFill="1" applyBorder="1" applyAlignment="1" applyProtection="1">
      <alignment horizontal="center" vertical="center" shrinkToFit="1"/>
      <protection locked="0"/>
    </xf>
    <xf numFmtId="164" fontId="0" fillId="0" borderId="0" xfId="0" applyNumberFormat="1" applyFill="1" applyAlignment="1" applyProtection="1">
      <alignment horizontal="center" vertical="center" shrinkToFit="1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28" fillId="0" borderId="1" xfId="0" applyFont="1" applyBorder="1" applyAlignment="1">
      <alignment horizontal="center" vertical="center"/>
    </xf>
    <xf numFmtId="164" fontId="34" fillId="0" borderId="0" xfId="0" applyNumberFormat="1" applyFont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left" vertical="center" wrapText="1" indent="1"/>
    </xf>
    <xf numFmtId="0" fontId="30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left" vertical="center" wrapText="1" indent="1"/>
    </xf>
    <xf numFmtId="166" fontId="0" fillId="0" borderId="3" xfId="0" applyNumberForma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32" fillId="0" borderId="1" xfId="2" applyBorder="1" applyAlignment="1">
      <alignment horizontal="left" vertical="center" wrapText="1" indent="1"/>
    </xf>
    <xf numFmtId="3" fontId="0" fillId="0" borderId="1" xfId="0" applyNumberForma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5" borderId="1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right" vertical="center" wrapText="1" indent="1"/>
    </xf>
    <xf numFmtId="0" fontId="27" fillId="0" borderId="3" xfId="0" applyFont="1" applyBorder="1" applyAlignment="1">
      <alignment horizontal="right" vertical="center" wrapText="1" indent="1"/>
    </xf>
    <xf numFmtId="0" fontId="27" fillId="0" borderId="4" xfId="0" applyFont="1" applyBorder="1" applyAlignment="1">
      <alignment horizontal="right" vertical="center" wrapText="1" inden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indent="1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" fillId="4" borderId="2" xfId="0" applyFont="1" applyFill="1" applyBorder="1" applyAlignment="1" applyProtection="1">
      <alignment horizontal="left" vertical="center" indent="1"/>
      <protection locked="0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24" fillId="0" borderId="1" xfId="0" applyFont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A6C0F4"/>
      <color rgb="FF000099"/>
      <color rgb="FF008000"/>
      <color rgb="FFCC6600"/>
      <color rgb="FFFFFF66"/>
      <color rgb="FFFFFF99"/>
      <color rgb="FFA0F692"/>
      <color rgb="FF7030A0"/>
      <color rgb="FFFFD6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23"/>
  <sheetViews>
    <sheetView showGridLines="0" tabSelected="1" workbookViewId="0">
      <selection activeCell="B4" sqref="B4"/>
    </sheetView>
  </sheetViews>
  <sheetFormatPr defaultRowHeight="15" x14ac:dyDescent="0.25"/>
  <cols>
    <col min="1" max="1" width="14.42578125" style="39" customWidth="1"/>
    <col min="2" max="2" width="71.85546875" style="41" customWidth="1"/>
    <col min="3" max="3" width="4.28515625" style="8" customWidth="1"/>
    <col min="4" max="16384" width="9.140625" style="8"/>
  </cols>
  <sheetData>
    <row r="1" spans="1:4" ht="23.25" customHeight="1" x14ac:dyDescent="0.25">
      <c r="A1" s="46" t="s">
        <v>141</v>
      </c>
    </row>
    <row r="2" spans="1:4" ht="12.75" customHeight="1" x14ac:dyDescent="0.25">
      <c r="A2" s="46"/>
    </row>
    <row r="3" spans="1:4" ht="50.25" customHeight="1" x14ac:dyDescent="0.25">
      <c r="A3" s="215" t="s">
        <v>142</v>
      </c>
      <c r="B3" s="211" t="s">
        <v>175</v>
      </c>
    </row>
    <row r="4" spans="1:4" ht="66" customHeight="1" x14ac:dyDescent="0.25">
      <c r="A4" s="216"/>
      <c r="B4" s="253" t="s">
        <v>176</v>
      </c>
    </row>
    <row r="5" spans="1:4" ht="9" customHeight="1" x14ac:dyDescent="0.25"/>
    <row r="6" spans="1:4" ht="38.25" customHeight="1" x14ac:dyDescent="0.25">
      <c r="A6" s="182" t="s">
        <v>122</v>
      </c>
      <c r="B6" s="44" t="s">
        <v>88</v>
      </c>
    </row>
    <row r="7" spans="1:4" ht="26.25" customHeight="1" x14ac:dyDescent="0.25">
      <c r="A7" s="48" t="s">
        <v>123</v>
      </c>
      <c r="B7" s="44" t="s">
        <v>89</v>
      </c>
    </row>
    <row r="9" spans="1:4" ht="37.5" customHeight="1" x14ac:dyDescent="0.25">
      <c r="A9" s="213" t="s">
        <v>128</v>
      </c>
      <c r="B9" s="45" t="s">
        <v>137</v>
      </c>
    </row>
    <row r="10" spans="1:4" ht="54" customHeight="1" x14ac:dyDescent="0.25">
      <c r="A10" s="214"/>
      <c r="B10" s="176" t="s">
        <v>138</v>
      </c>
    </row>
    <row r="11" spans="1:4" ht="11.25" customHeight="1" x14ac:dyDescent="0.25">
      <c r="A11" s="214"/>
      <c r="B11" s="178"/>
    </row>
    <row r="12" spans="1:4" ht="26.25" customHeight="1" x14ac:dyDescent="0.25">
      <c r="A12" s="214"/>
      <c r="B12" s="177" t="s">
        <v>90</v>
      </c>
    </row>
    <row r="13" spans="1:4" ht="21" customHeight="1" x14ac:dyDescent="0.25">
      <c r="A13" s="214"/>
      <c r="B13" s="176" t="s">
        <v>136</v>
      </c>
    </row>
    <row r="14" spans="1:4" ht="18" customHeight="1" x14ac:dyDescent="0.25">
      <c r="A14" s="214"/>
      <c r="B14" s="176" t="s">
        <v>91</v>
      </c>
    </row>
    <row r="15" spans="1:4" ht="21.75" customHeight="1" x14ac:dyDescent="0.25">
      <c r="A15" s="214"/>
      <c r="B15" s="176" t="s">
        <v>129</v>
      </c>
      <c r="D15" s="181"/>
    </row>
    <row r="16" spans="1:4" ht="15" customHeight="1" x14ac:dyDescent="0.25">
      <c r="A16" s="214"/>
      <c r="B16" s="178"/>
      <c r="D16" s="181"/>
    </row>
    <row r="17" spans="1:4" ht="21.75" customHeight="1" x14ac:dyDescent="0.25">
      <c r="A17" s="214"/>
      <c r="B17" s="177" t="s">
        <v>92</v>
      </c>
      <c r="D17" s="181"/>
    </row>
    <row r="18" spans="1:4" ht="47.25" customHeight="1" x14ac:dyDescent="0.25">
      <c r="A18" s="214"/>
      <c r="B18" s="176" t="s">
        <v>139</v>
      </c>
    </row>
    <row r="19" spans="1:4" ht="21.75" customHeight="1" x14ac:dyDescent="0.25">
      <c r="A19" s="214"/>
      <c r="B19" s="176" t="s">
        <v>167</v>
      </c>
    </row>
    <row r="20" spans="1:4" ht="22.5" customHeight="1" x14ac:dyDescent="0.25">
      <c r="A20" s="214"/>
      <c r="B20" s="176" t="s">
        <v>130</v>
      </c>
    </row>
    <row r="22" spans="1:4" ht="33.75" customHeight="1" x14ac:dyDescent="0.25">
      <c r="A22" s="212" t="s">
        <v>166</v>
      </c>
      <c r="B22" s="175" t="s">
        <v>116</v>
      </c>
    </row>
    <row r="23" spans="1:4" ht="54" customHeight="1" x14ac:dyDescent="0.25">
      <c r="A23" s="212"/>
      <c r="B23" s="175" t="s">
        <v>117</v>
      </c>
    </row>
  </sheetData>
  <mergeCells count="3">
    <mergeCell ref="A22:A23"/>
    <mergeCell ref="A9:A20"/>
    <mergeCell ref="A3:A4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8"/>
  <sheetViews>
    <sheetView showGridLines="0" workbookViewId="0">
      <selection activeCell="B13" sqref="B13:C13"/>
    </sheetView>
  </sheetViews>
  <sheetFormatPr defaultRowHeight="15" x14ac:dyDescent="0.25"/>
  <cols>
    <col min="1" max="1" width="20.140625" style="191" customWidth="1"/>
    <col min="2" max="2" width="13.5703125" style="184" customWidth="1"/>
    <col min="3" max="3" width="46.140625" style="8" customWidth="1"/>
    <col min="4" max="4" width="3.85546875" style="8" customWidth="1"/>
    <col min="5" max="16384" width="9.140625" style="8"/>
  </cols>
  <sheetData>
    <row r="1" spans="1:4" ht="26.25" customHeight="1" x14ac:dyDescent="0.25">
      <c r="A1" s="183" t="s">
        <v>143</v>
      </c>
      <c r="D1" s="181"/>
    </row>
    <row r="3" spans="1:4" ht="63" customHeight="1" x14ac:dyDescent="0.25">
      <c r="A3" s="185" t="s">
        <v>144</v>
      </c>
      <c r="B3" s="219"/>
      <c r="C3" s="219"/>
    </row>
    <row r="4" spans="1:4" x14ac:dyDescent="0.25">
      <c r="A4" s="186"/>
    </row>
    <row r="5" spans="1:4" ht="42" customHeight="1" x14ac:dyDescent="0.25">
      <c r="A5" s="185" t="s">
        <v>145</v>
      </c>
      <c r="B5" s="220"/>
      <c r="C5" s="220"/>
    </row>
    <row r="6" spans="1:4" ht="23.25" customHeight="1" x14ac:dyDescent="0.25">
      <c r="A6" s="185" t="s">
        <v>146</v>
      </c>
      <c r="B6" s="220"/>
      <c r="C6" s="220"/>
    </row>
    <row r="7" spans="1:4" ht="23.25" customHeight="1" x14ac:dyDescent="0.25">
      <c r="A7" s="185" t="s">
        <v>147</v>
      </c>
      <c r="B7" s="221"/>
      <c r="C7" s="221"/>
    </row>
    <row r="8" spans="1:4" ht="23.25" customHeight="1" x14ac:dyDescent="0.25">
      <c r="A8" s="185" t="s">
        <v>148</v>
      </c>
      <c r="B8" s="222"/>
      <c r="C8" s="222"/>
    </row>
    <row r="9" spans="1:4" x14ac:dyDescent="0.25">
      <c r="A9" s="186"/>
    </row>
    <row r="10" spans="1:4" ht="33.75" customHeight="1" x14ac:dyDescent="0.25">
      <c r="A10" s="185" t="s">
        <v>149</v>
      </c>
      <c r="B10" s="187"/>
      <c r="C10" s="188"/>
    </row>
    <row r="11" spans="1:4" ht="35.25" customHeight="1" x14ac:dyDescent="0.25">
      <c r="A11" s="185" t="s">
        <v>150</v>
      </c>
      <c r="B11" s="187"/>
      <c r="C11" s="188"/>
    </row>
    <row r="12" spans="1:4" ht="36" customHeight="1" x14ac:dyDescent="0.25">
      <c r="A12" s="185" t="s">
        <v>151</v>
      </c>
      <c r="B12" s="189" t="str">
        <f>IF(B11&gt;0,B11-B10+1,"")</f>
        <v/>
      </c>
      <c r="C12" s="190" t="s">
        <v>87</v>
      </c>
    </row>
    <row r="13" spans="1:4" ht="81" customHeight="1" x14ac:dyDescent="0.25">
      <c r="A13" s="185" t="s">
        <v>152</v>
      </c>
      <c r="B13" s="223"/>
      <c r="C13" s="224"/>
    </row>
    <row r="14" spans="1:4" x14ac:dyDescent="0.25">
      <c r="A14" s="186"/>
    </row>
    <row r="15" spans="1:4" ht="20.25" customHeight="1" x14ac:dyDescent="0.25">
      <c r="A15" s="191" t="s">
        <v>153</v>
      </c>
    </row>
    <row r="16" spans="1:4" ht="24.75" customHeight="1" x14ac:dyDescent="0.25">
      <c r="A16" s="185" t="s">
        <v>154</v>
      </c>
      <c r="B16" s="217"/>
      <c r="C16" s="217"/>
    </row>
    <row r="17" spans="1:3" ht="24.75" customHeight="1" x14ac:dyDescent="0.25">
      <c r="A17" s="185" t="s">
        <v>155</v>
      </c>
      <c r="B17" s="217"/>
      <c r="C17" s="217"/>
    </row>
    <row r="18" spans="1:3" x14ac:dyDescent="0.25">
      <c r="A18" s="192"/>
      <c r="B18" s="218"/>
      <c r="C18" s="218"/>
    </row>
    <row r="19" spans="1:3" ht="36.75" customHeight="1" x14ac:dyDescent="0.25">
      <c r="A19" s="185" t="s">
        <v>156</v>
      </c>
      <c r="B19" s="217"/>
      <c r="C19" s="217"/>
    </row>
    <row r="20" spans="1:3" x14ac:dyDescent="0.25">
      <c r="A20" s="186"/>
    </row>
    <row r="21" spans="1:3" x14ac:dyDescent="0.25">
      <c r="A21" s="186"/>
    </row>
    <row r="22" spans="1:3" x14ac:dyDescent="0.25">
      <c r="A22" s="186"/>
    </row>
    <row r="23" spans="1:3" x14ac:dyDescent="0.25">
      <c r="A23" s="186"/>
    </row>
    <row r="24" spans="1:3" x14ac:dyDescent="0.25">
      <c r="A24" s="186"/>
    </row>
    <row r="25" spans="1:3" x14ac:dyDescent="0.25">
      <c r="A25" s="186"/>
    </row>
    <row r="26" spans="1:3" x14ac:dyDescent="0.25">
      <c r="A26" s="186"/>
    </row>
    <row r="27" spans="1:3" x14ac:dyDescent="0.25">
      <c r="A27" s="186"/>
    </row>
    <row r="28" spans="1:3" x14ac:dyDescent="0.25">
      <c r="A28" s="186"/>
    </row>
    <row r="29" spans="1:3" x14ac:dyDescent="0.25">
      <c r="A29" s="186"/>
    </row>
    <row r="30" spans="1:3" x14ac:dyDescent="0.25">
      <c r="A30" s="186"/>
    </row>
    <row r="31" spans="1:3" x14ac:dyDescent="0.25">
      <c r="A31" s="186"/>
    </row>
    <row r="32" spans="1:3" x14ac:dyDescent="0.25">
      <c r="A32" s="186"/>
    </row>
    <row r="33" spans="1:1" x14ac:dyDescent="0.25">
      <c r="A33" s="186"/>
    </row>
    <row r="34" spans="1:1" x14ac:dyDescent="0.25">
      <c r="A34" s="186"/>
    </row>
    <row r="35" spans="1:1" x14ac:dyDescent="0.25">
      <c r="A35" s="186"/>
    </row>
    <row r="36" spans="1:1" x14ac:dyDescent="0.25">
      <c r="A36" s="186"/>
    </row>
    <row r="37" spans="1:1" x14ac:dyDescent="0.25">
      <c r="A37" s="186"/>
    </row>
    <row r="38" spans="1:1" x14ac:dyDescent="0.25">
      <c r="A38" s="186"/>
    </row>
    <row r="39" spans="1:1" x14ac:dyDescent="0.25">
      <c r="A39" s="186"/>
    </row>
    <row r="40" spans="1:1" x14ac:dyDescent="0.25">
      <c r="A40" s="186"/>
    </row>
    <row r="41" spans="1:1" x14ac:dyDescent="0.25">
      <c r="A41" s="186"/>
    </row>
    <row r="42" spans="1:1" x14ac:dyDescent="0.25">
      <c r="A42" s="186"/>
    </row>
    <row r="43" spans="1:1" x14ac:dyDescent="0.25">
      <c r="A43" s="186"/>
    </row>
    <row r="44" spans="1:1" x14ac:dyDescent="0.25">
      <c r="A44" s="186"/>
    </row>
    <row r="45" spans="1:1" x14ac:dyDescent="0.25">
      <c r="A45" s="186"/>
    </row>
    <row r="46" spans="1:1" x14ac:dyDescent="0.25">
      <c r="A46" s="186"/>
    </row>
    <row r="47" spans="1:1" x14ac:dyDescent="0.25">
      <c r="A47" s="186"/>
    </row>
    <row r="48" spans="1:1" x14ac:dyDescent="0.25">
      <c r="A48" s="186"/>
    </row>
  </sheetData>
  <mergeCells count="10">
    <mergeCell ref="B16:C16"/>
    <mergeCell ref="B17:C17"/>
    <mergeCell ref="B18:C18"/>
    <mergeCell ref="B19:C19"/>
    <mergeCell ref="B3:C3"/>
    <mergeCell ref="B5:C5"/>
    <mergeCell ref="B6:C6"/>
    <mergeCell ref="B7:C7"/>
    <mergeCell ref="B8:C8"/>
    <mergeCell ref="B13:C13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49"/>
  <sheetViews>
    <sheetView showGridLines="0" zoomScaleNormal="100" workbookViewId="0">
      <selection activeCell="D2" sqref="D2"/>
    </sheetView>
  </sheetViews>
  <sheetFormatPr defaultRowHeight="15" x14ac:dyDescent="0.25"/>
  <cols>
    <col min="1" max="1" width="19.42578125" style="8" customWidth="1"/>
    <col min="2" max="2" width="43.7109375" style="9" customWidth="1"/>
    <col min="3" max="3" width="6.85546875" style="1" customWidth="1"/>
    <col min="4" max="9" width="12.28515625" style="1" customWidth="1"/>
    <col min="10" max="10" width="16.42578125" style="2" customWidth="1"/>
    <col min="11" max="11" width="9.140625" style="1"/>
    <col min="12" max="12" width="13" style="1" customWidth="1"/>
    <col min="13" max="13" width="14.28515625" style="8" customWidth="1"/>
    <col min="14" max="14" width="14" style="8" customWidth="1"/>
    <col min="15" max="15" width="15.28515625" style="8" customWidth="1"/>
    <col min="16" max="16384" width="9.140625" style="8"/>
  </cols>
  <sheetData>
    <row r="1" spans="1:15" ht="25.5" customHeight="1" x14ac:dyDescent="0.25">
      <c r="A1" s="36" t="s">
        <v>84</v>
      </c>
      <c r="D1" s="240" t="s">
        <v>85</v>
      </c>
      <c r="E1" s="240"/>
      <c r="F1" s="240"/>
      <c r="G1" s="240"/>
      <c r="H1" s="240"/>
      <c r="I1" s="240"/>
      <c r="L1" s="50" t="s">
        <v>157</v>
      </c>
      <c r="M1" s="1"/>
      <c r="N1" s="1"/>
      <c r="O1" s="1"/>
    </row>
    <row r="2" spans="1:15" ht="42" customHeight="1" x14ac:dyDescent="0.25">
      <c r="A2" s="20"/>
      <c r="B2" s="26"/>
      <c r="C2" s="13" t="s">
        <v>2</v>
      </c>
      <c r="D2" s="21">
        <f>Esileht!B10</f>
        <v>0</v>
      </c>
      <c r="E2" s="21">
        <f>D2+1</f>
        <v>1</v>
      </c>
      <c r="F2" s="21">
        <f t="shared" ref="F2:I2" si="0">E2+1</f>
        <v>2</v>
      </c>
      <c r="G2" s="21">
        <f t="shared" si="0"/>
        <v>3</v>
      </c>
      <c r="H2" s="21">
        <f t="shared" si="0"/>
        <v>4</v>
      </c>
      <c r="I2" s="21">
        <f t="shared" si="0"/>
        <v>5</v>
      </c>
      <c r="J2" s="21" t="s">
        <v>81</v>
      </c>
      <c r="L2" s="37" t="s">
        <v>79</v>
      </c>
      <c r="M2" s="51" t="s">
        <v>93</v>
      </c>
      <c r="N2" s="51" t="s">
        <v>94</v>
      </c>
      <c r="O2" s="51" t="s">
        <v>158</v>
      </c>
    </row>
    <row r="3" spans="1:15" ht="3.75" customHeight="1" x14ac:dyDescent="0.25">
      <c r="A3" s="22"/>
      <c r="B3" s="27"/>
      <c r="C3" s="23"/>
      <c r="D3" s="24"/>
      <c r="E3" s="24"/>
      <c r="F3" s="24"/>
      <c r="G3" s="24"/>
      <c r="H3" s="24"/>
      <c r="I3" s="24"/>
      <c r="J3" s="25"/>
      <c r="L3" s="29"/>
      <c r="M3" s="55"/>
      <c r="N3" s="55"/>
      <c r="O3" s="56"/>
    </row>
    <row r="4" spans="1:15" ht="21" customHeight="1" x14ac:dyDescent="0.25">
      <c r="A4" s="228" t="s">
        <v>103</v>
      </c>
      <c r="B4" s="229"/>
      <c r="C4" s="47" t="s">
        <v>3</v>
      </c>
      <c r="D4" s="30"/>
      <c r="E4" s="30"/>
      <c r="F4" s="30"/>
      <c r="G4" s="30"/>
      <c r="H4" s="30"/>
      <c r="I4" s="30"/>
      <c r="J4" s="31">
        <f t="shared" ref="J4" si="1">SUM(D4:I4)</f>
        <v>0</v>
      </c>
      <c r="L4" s="10"/>
      <c r="M4" s="10"/>
      <c r="N4" s="10"/>
      <c r="O4" s="52">
        <f>IF(M4=$M$38,N4+L4-1,N4+L4)</f>
        <v>0</v>
      </c>
    </row>
    <row r="5" spans="1:15" ht="3.75" customHeight="1" x14ac:dyDescent="0.25">
      <c r="A5" s="11"/>
      <c r="B5" s="28"/>
      <c r="C5" s="12"/>
      <c r="D5" s="32"/>
      <c r="E5" s="32"/>
      <c r="F5" s="32"/>
      <c r="G5" s="32"/>
      <c r="H5" s="32"/>
      <c r="I5" s="32"/>
      <c r="J5" s="33"/>
      <c r="L5" s="54"/>
      <c r="M5" s="55"/>
      <c r="N5" s="55"/>
      <c r="O5" s="56"/>
    </row>
    <row r="6" spans="1:15" ht="21" customHeight="1" x14ac:dyDescent="0.25">
      <c r="A6" s="230" t="s">
        <v>104</v>
      </c>
      <c r="B6" s="231"/>
      <c r="C6" s="14" t="s">
        <v>3</v>
      </c>
      <c r="D6" s="30"/>
      <c r="E6" s="30"/>
      <c r="F6" s="30"/>
      <c r="G6" s="30"/>
      <c r="H6" s="30"/>
      <c r="I6" s="30"/>
      <c r="J6" s="31">
        <f>SUM(D6:I6)</f>
        <v>0</v>
      </c>
      <c r="L6" s="10"/>
      <c r="M6" s="10"/>
      <c r="N6" s="10"/>
      <c r="O6" s="52">
        <f>IF(M6=$M$38,N6+L6-1,N6+L6)</f>
        <v>0</v>
      </c>
    </row>
    <row r="7" spans="1:15" ht="3.75" customHeight="1" x14ac:dyDescent="0.25">
      <c r="A7" s="58"/>
      <c r="B7" s="59"/>
      <c r="C7" s="12"/>
      <c r="D7" s="32"/>
      <c r="E7" s="32"/>
      <c r="F7" s="32"/>
      <c r="G7" s="32"/>
      <c r="H7" s="32"/>
      <c r="I7" s="32"/>
      <c r="J7" s="33"/>
      <c r="L7" s="54"/>
      <c r="M7" s="55"/>
      <c r="N7" s="55"/>
      <c r="O7" s="56"/>
    </row>
    <row r="8" spans="1:15" ht="40.5" customHeight="1" x14ac:dyDescent="0.25">
      <c r="A8" s="232" t="s">
        <v>131</v>
      </c>
      <c r="B8" s="60" t="s">
        <v>132</v>
      </c>
      <c r="C8" s="49" t="s">
        <v>3</v>
      </c>
      <c r="D8" s="57"/>
      <c r="E8" s="57"/>
      <c r="F8" s="57"/>
      <c r="G8" s="57"/>
      <c r="H8" s="57"/>
      <c r="I8" s="57"/>
      <c r="J8" s="31">
        <f>SUM(D8:I8)</f>
        <v>0</v>
      </c>
      <c r="L8" s="10"/>
      <c r="M8" s="10"/>
      <c r="N8" s="10"/>
      <c r="O8" s="52">
        <f>IF(M8=$M$38,N8+L8-1,N8+L8)</f>
        <v>0</v>
      </c>
    </row>
    <row r="9" spans="1:15" ht="40.5" customHeight="1" x14ac:dyDescent="0.25">
      <c r="A9" s="232"/>
      <c r="B9" s="60" t="s">
        <v>133</v>
      </c>
      <c r="C9" s="49" t="s">
        <v>3</v>
      </c>
      <c r="D9" s="30"/>
      <c r="E9" s="57"/>
      <c r="F9" s="57"/>
      <c r="G9" s="57"/>
      <c r="H9" s="57"/>
      <c r="I9" s="57"/>
      <c r="J9" s="31">
        <f t="shared" ref="J9" si="2">SUM(D9:I9)</f>
        <v>0</v>
      </c>
      <c r="L9" s="10"/>
      <c r="M9" s="10"/>
      <c r="N9" s="10"/>
      <c r="O9" s="52">
        <f>IF(M9=$M$38,N9+L9-1,N9+L9)</f>
        <v>0</v>
      </c>
    </row>
    <row r="10" spans="1:15" ht="21.75" customHeight="1" x14ac:dyDescent="0.25">
      <c r="A10" s="233" t="s">
        <v>134</v>
      </c>
      <c r="B10" s="233"/>
      <c r="C10" s="15" t="s">
        <v>3</v>
      </c>
      <c r="D10" s="31">
        <f t="shared" ref="D10:I10" si="3">SUBTOTAL(9,D8:D9)</f>
        <v>0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ref="J10" si="4">SUM(D10:I10)</f>
        <v>0</v>
      </c>
      <c r="L10" s="63"/>
      <c r="M10" s="64"/>
      <c r="N10" s="64"/>
      <c r="O10" s="65"/>
    </row>
    <row r="11" spans="1:15" ht="3.75" customHeight="1" x14ac:dyDescent="0.25">
      <c r="A11" s="58"/>
      <c r="B11" s="59"/>
      <c r="C11" s="12"/>
      <c r="D11" s="32"/>
      <c r="E11" s="32"/>
      <c r="F11" s="32"/>
      <c r="G11" s="32"/>
      <c r="H11" s="32"/>
      <c r="I11" s="32"/>
      <c r="J11" s="33"/>
      <c r="L11" s="66"/>
      <c r="M11" s="67"/>
      <c r="N11" s="67"/>
      <c r="O11" s="68"/>
    </row>
    <row r="12" spans="1:15" ht="21" customHeight="1" x14ac:dyDescent="0.25">
      <c r="A12" s="230" t="s">
        <v>135</v>
      </c>
      <c r="B12" s="231"/>
      <c r="C12" s="14" t="s">
        <v>3</v>
      </c>
      <c r="D12" s="30"/>
      <c r="E12" s="30"/>
      <c r="F12" s="30"/>
      <c r="G12" s="30"/>
      <c r="H12" s="30"/>
      <c r="I12" s="30"/>
      <c r="J12" s="31">
        <f>SUM(D12:I12)</f>
        <v>0</v>
      </c>
      <c r="L12" s="10"/>
      <c r="M12" s="10"/>
      <c r="N12" s="10"/>
      <c r="O12" s="52">
        <f>IF(M12=$M$38,N12+L12-1,N12+L12)</f>
        <v>0</v>
      </c>
    </row>
    <row r="13" spans="1:15" ht="3.75" customHeight="1" x14ac:dyDescent="0.25">
      <c r="A13" s="11"/>
      <c r="B13" s="28"/>
      <c r="C13" s="12"/>
      <c r="D13" s="32"/>
      <c r="E13" s="32"/>
      <c r="F13" s="32"/>
      <c r="G13" s="32"/>
      <c r="H13" s="32"/>
      <c r="I13" s="32"/>
      <c r="J13" s="34"/>
      <c r="L13" s="54"/>
      <c r="M13" s="55"/>
      <c r="N13" s="55"/>
      <c r="O13" s="56"/>
    </row>
    <row r="14" spans="1:15" s="19" customFormat="1" ht="21.75" customHeight="1" x14ac:dyDescent="0.25">
      <c r="A14" s="226" t="s">
        <v>80</v>
      </c>
      <c r="B14" s="227"/>
      <c r="C14" s="17" t="s">
        <v>3</v>
      </c>
      <c r="D14" s="35">
        <f t="shared" ref="D14:I14" si="5">SUBTOTAL(9,D4:D12)</f>
        <v>0</v>
      </c>
      <c r="E14" s="35">
        <f t="shared" si="5"/>
        <v>0</v>
      </c>
      <c r="F14" s="35">
        <f t="shared" si="5"/>
        <v>0</v>
      </c>
      <c r="G14" s="35">
        <f t="shared" si="5"/>
        <v>0</v>
      </c>
      <c r="H14" s="35">
        <f t="shared" si="5"/>
        <v>0</v>
      </c>
      <c r="I14" s="35">
        <f t="shared" si="5"/>
        <v>0</v>
      </c>
      <c r="J14" s="35">
        <f>SUM(D14:I14)</f>
        <v>0</v>
      </c>
      <c r="K14" s="18"/>
      <c r="L14" s="237" t="s">
        <v>159</v>
      </c>
      <c r="M14" s="238"/>
      <c r="N14" s="239"/>
      <c r="O14" s="53">
        <f>MAX(O5:O12)</f>
        <v>0</v>
      </c>
    </row>
    <row r="15" spans="1:15" ht="3.75" customHeight="1" x14ac:dyDescent="0.25">
      <c r="A15" s="11"/>
      <c r="B15" s="28"/>
      <c r="C15" s="12"/>
      <c r="D15" s="5"/>
      <c r="E15" s="5"/>
      <c r="F15" s="5"/>
      <c r="G15" s="5"/>
      <c r="H15" s="5"/>
      <c r="I15" s="5"/>
      <c r="J15" s="16"/>
      <c r="L15" s="54"/>
      <c r="M15" s="55"/>
      <c r="N15" s="55"/>
      <c r="O15" s="56"/>
    </row>
    <row r="16" spans="1:15" ht="33.75" customHeight="1" x14ac:dyDescent="0.25">
      <c r="A16" s="7"/>
      <c r="L16" s="234" t="s">
        <v>160</v>
      </c>
      <c r="M16" s="235"/>
      <c r="N16" s="236"/>
      <c r="O16" s="10">
        <f>IF(O14&lt;=Esileht!B11,0,O14-Esileht!B11)</f>
        <v>0</v>
      </c>
    </row>
    <row r="17" spans="1:11" ht="8.25" customHeight="1" x14ac:dyDescent="0.25">
      <c r="A17" s="1"/>
    </row>
    <row r="18" spans="1:11" ht="22.5" customHeight="1" x14ac:dyDescent="0.25">
      <c r="A18" s="36" t="s">
        <v>83</v>
      </c>
    </row>
    <row r="19" spans="1:11" ht="28.5" customHeight="1" x14ac:dyDescent="0.25">
      <c r="A19" s="20"/>
      <c r="B19" s="26"/>
      <c r="C19" s="13" t="s">
        <v>2</v>
      </c>
      <c r="D19" s="48">
        <f>D2</f>
        <v>0</v>
      </c>
      <c r="E19" s="48">
        <f>D19+1</f>
        <v>1</v>
      </c>
      <c r="F19" s="48">
        <f t="shared" ref="F19" si="6">E19+1</f>
        <v>2</v>
      </c>
      <c r="G19" s="48">
        <f t="shared" ref="G19" si="7">F19+1</f>
        <v>3</v>
      </c>
      <c r="H19" s="48">
        <f t="shared" ref="H19" si="8">G19+1</f>
        <v>4</v>
      </c>
      <c r="I19" s="48">
        <f t="shared" ref="I19" si="9">H19+1</f>
        <v>5</v>
      </c>
      <c r="J19" s="48" t="s">
        <v>81</v>
      </c>
    </row>
    <row r="20" spans="1:11" ht="3.75" customHeight="1" x14ac:dyDescent="0.25">
      <c r="A20" s="22"/>
      <c r="B20" s="27"/>
      <c r="C20" s="23"/>
      <c r="D20" s="24"/>
      <c r="E20" s="24"/>
      <c r="F20" s="24"/>
      <c r="G20" s="24"/>
      <c r="H20" s="24"/>
      <c r="I20" s="24"/>
      <c r="J20" s="25"/>
    </row>
    <row r="21" spans="1:11" ht="21" customHeight="1" x14ac:dyDescent="0.25">
      <c r="A21" s="228" t="s">
        <v>103</v>
      </c>
      <c r="B21" s="229"/>
      <c r="C21" s="49" t="s">
        <v>3</v>
      </c>
      <c r="D21" s="30"/>
      <c r="E21" s="30"/>
      <c r="F21" s="30"/>
      <c r="G21" s="30"/>
      <c r="H21" s="30"/>
      <c r="I21" s="30"/>
      <c r="J21" s="31">
        <f t="shared" ref="J21" si="10">SUM(D21:I21)</f>
        <v>0</v>
      </c>
    </row>
    <row r="22" spans="1:11" ht="3.75" customHeight="1" x14ac:dyDescent="0.25">
      <c r="A22" s="11"/>
      <c r="B22" s="28"/>
      <c r="C22" s="55"/>
      <c r="D22" s="32"/>
      <c r="E22" s="32"/>
      <c r="F22" s="32"/>
      <c r="G22" s="32"/>
      <c r="H22" s="32"/>
      <c r="I22" s="32"/>
      <c r="J22" s="33"/>
    </row>
    <row r="23" spans="1:11" ht="21" customHeight="1" x14ac:dyDescent="0.25">
      <c r="A23" s="230" t="s">
        <v>104</v>
      </c>
      <c r="B23" s="231"/>
      <c r="C23" s="49" t="s">
        <v>3</v>
      </c>
      <c r="D23" s="30"/>
      <c r="E23" s="30"/>
      <c r="F23" s="30"/>
      <c r="G23" s="30"/>
      <c r="H23" s="30"/>
      <c r="I23" s="30"/>
      <c r="J23" s="31">
        <f>SUM(D23:I23)</f>
        <v>0</v>
      </c>
    </row>
    <row r="24" spans="1:11" ht="3.75" customHeight="1" x14ac:dyDescent="0.25">
      <c r="A24" s="58"/>
      <c r="B24" s="59"/>
      <c r="C24" s="55"/>
      <c r="D24" s="32"/>
      <c r="E24" s="32"/>
      <c r="F24" s="32"/>
      <c r="G24" s="32"/>
      <c r="H24" s="32"/>
      <c r="I24" s="32"/>
      <c r="J24" s="33"/>
    </row>
    <row r="25" spans="1:11" ht="41.25" customHeight="1" x14ac:dyDescent="0.25">
      <c r="A25" s="232" t="str">
        <f>A8</f>
        <v>3. Keskuste ja tagamaa vaheliste ühenduste arendamine</v>
      </c>
      <c r="B25" s="60" t="str">
        <f>B8</f>
        <v>3.1. Jalgsi ja jalgrattaga liikumise võimaluste arendamise kulud</v>
      </c>
      <c r="C25" s="49" t="s">
        <v>3</v>
      </c>
      <c r="D25" s="57"/>
      <c r="E25" s="57"/>
      <c r="F25" s="57"/>
      <c r="G25" s="57"/>
      <c r="H25" s="57"/>
      <c r="I25" s="57"/>
      <c r="J25" s="31">
        <f>SUM(D25:I25)</f>
        <v>0</v>
      </c>
    </row>
    <row r="26" spans="1:11" ht="41.25" customHeight="1" x14ac:dyDescent="0.25">
      <c r="A26" s="232"/>
      <c r="B26" s="60" t="str">
        <f>B9</f>
        <v>3.2. Säästva ühistranspordisüsteemi arendamise kulud</v>
      </c>
      <c r="C26" s="49" t="s">
        <v>3</v>
      </c>
      <c r="D26" s="30"/>
      <c r="E26" s="57"/>
      <c r="F26" s="57"/>
      <c r="G26" s="57"/>
      <c r="H26" s="57"/>
      <c r="I26" s="57"/>
      <c r="J26" s="31">
        <f t="shared" ref="J26" si="11">SUM(D26:I26)</f>
        <v>0</v>
      </c>
    </row>
    <row r="27" spans="1:11" ht="16.5" customHeight="1" x14ac:dyDescent="0.25">
      <c r="A27" s="233" t="str">
        <f>A10</f>
        <v>3. Keskuste ja tagamaa vaheliste ühenduste arendamise kulud kokku</v>
      </c>
      <c r="B27" s="233"/>
      <c r="C27" s="15" t="s">
        <v>3</v>
      </c>
      <c r="D27" s="31">
        <f t="shared" ref="D27:I27" si="12">SUBTOTAL(9,D25:D26)</f>
        <v>0</v>
      </c>
      <c r="E27" s="31">
        <f t="shared" si="12"/>
        <v>0</v>
      </c>
      <c r="F27" s="31">
        <f t="shared" si="12"/>
        <v>0</v>
      </c>
      <c r="G27" s="31">
        <f t="shared" si="12"/>
        <v>0</v>
      </c>
      <c r="H27" s="31">
        <f t="shared" si="12"/>
        <v>0</v>
      </c>
      <c r="I27" s="31">
        <f t="shared" si="12"/>
        <v>0</v>
      </c>
      <c r="J27" s="31">
        <f t="shared" ref="J27" si="13">SUM(D27:I27)</f>
        <v>0</v>
      </c>
    </row>
    <row r="28" spans="1:11" ht="3.75" customHeight="1" x14ac:dyDescent="0.25">
      <c r="A28" s="58"/>
      <c r="B28" s="59"/>
      <c r="C28" s="55"/>
      <c r="D28" s="32"/>
      <c r="E28" s="32"/>
      <c r="F28" s="32"/>
      <c r="G28" s="32"/>
      <c r="H28" s="32"/>
      <c r="I28" s="32"/>
      <c r="J28" s="33"/>
    </row>
    <row r="29" spans="1:11" ht="21" customHeight="1" x14ac:dyDescent="0.25">
      <c r="A29" s="230" t="str">
        <f>A12</f>
        <v>4. Struktuuritoetuse andmisest avalikkuse teavitamine</v>
      </c>
      <c r="B29" s="231"/>
      <c r="C29" s="49" t="s">
        <v>3</v>
      </c>
      <c r="D29" s="30"/>
      <c r="E29" s="30"/>
      <c r="F29" s="30"/>
      <c r="G29" s="30"/>
      <c r="H29" s="30"/>
      <c r="I29" s="30"/>
      <c r="J29" s="31">
        <f>SUM(D29:I29)</f>
        <v>0</v>
      </c>
    </row>
    <row r="30" spans="1:11" ht="3.75" customHeight="1" x14ac:dyDescent="0.25">
      <c r="A30" s="11"/>
      <c r="B30" s="28"/>
      <c r="C30" s="55"/>
      <c r="D30" s="32"/>
      <c r="E30" s="32"/>
      <c r="F30" s="32"/>
      <c r="G30" s="32"/>
      <c r="H30" s="32"/>
      <c r="I30" s="32"/>
      <c r="J30" s="34"/>
    </row>
    <row r="31" spans="1:11" ht="19.5" customHeight="1" x14ac:dyDescent="0.25">
      <c r="A31" s="226" t="s">
        <v>82</v>
      </c>
      <c r="B31" s="227"/>
      <c r="C31" s="17" t="s">
        <v>3</v>
      </c>
      <c r="D31" s="35">
        <f t="shared" ref="D31:I31" si="14">SUBTOTAL(9,D21:D29)</f>
        <v>0</v>
      </c>
      <c r="E31" s="35">
        <f t="shared" si="14"/>
        <v>0</v>
      </c>
      <c r="F31" s="35">
        <f t="shared" si="14"/>
        <v>0</v>
      </c>
      <c r="G31" s="35">
        <f t="shared" si="14"/>
        <v>0</v>
      </c>
      <c r="H31" s="35">
        <f t="shared" si="14"/>
        <v>0</v>
      </c>
      <c r="I31" s="35">
        <f t="shared" si="14"/>
        <v>0</v>
      </c>
      <c r="J31" s="35">
        <f>SUM(D31:I31)</f>
        <v>0</v>
      </c>
      <c r="K31" s="61" t="str">
        <f>IF(J14&gt;0,J31/J14,"")</f>
        <v/>
      </c>
    </row>
    <row r="32" spans="1:11" ht="3.75" customHeight="1" x14ac:dyDescent="0.25">
      <c r="A32" s="11"/>
      <c r="B32" s="28"/>
      <c r="C32" s="55"/>
      <c r="D32" s="5"/>
      <c r="E32" s="5"/>
      <c r="F32" s="5"/>
      <c r="G32" s="5"/>
      <c r="H32" s="5"/>
      <c r="I32" s="5"/>
      <c r="J32" s="16"/>
    </row>
    <row r="33" spans="1:13" x14ac:dyDescent="0.25">
      <c r="A33" s="7"/>
      <c r="K33" s="38"/>
    </row>
    <row r="34" spans="1:13" ht="19.5" customHeight="1" x14ac:dyDescent="0.25">
      <c r="A34" s="225" t="s">
        <v>86</v>
      </c>
      <c r="B34" s="225"/>
      <c r="C34" s="14" t="s">
        <v>3</v>
      </c>
      <c r="D34" s="42">
        <f t="shared" ref="D34:I34" si="15">D14-D31</f>
        <v>0</v>
      </c>
      <c r="E34" s="42">
        <f t="shared" si="15"/>
        <v>0</v>
      </c>
      <c r="F34" s="42">
        <f t="shared" si="15"/>
        <v>0</v>
      </c>
      <c r="G34" s="42">
        <f t="shared" si="15"/>
        <v>0</v>
      </c>
      <c r="H34" s="42">
        <f t="shared" si="15"/>
        <v>0</v>
      </c>
      <c r="I34" s="42">
        <f t="shared" si="15"/>
        <v>0</v>
      </c>
      <c r="J34" s="43">
        <f>SUM(D34:I34)</f>
        <v>0</v>
      </c>
      <c r="K34" s="62" t="str">
        <f>IF(J14&gt;0,J34/J14,"")</f>
        <v/>
      </c>
    </row>
    <row r="38" spans="1:13" hidden="1" x14ac:dyDescent="0.25">
      <c r="M38" s="40" t="s">
        <v>95</v>
      </c>
    </row>
    <row r="39" spans="1:13" hidden="1" x14ac:dyDescent="0.25">
      <c r="M39" s="40" t="s">
        <v>96</v>
      </c>
    </row>
    <row r="40" spans="1:13" hidden="1" x14ac:dyDescent="0.25">
      <c r="M40" s="40" t="s">
        <v>4</v>
      </c>
    </row>
    <row r="41" spans="1:13" hidden="1" x14ac:dyDescent="0.25">
      <c r="M41" s="40" t="s">
        <v>97</v>
      </c>
    </row>
    <row r="42" spans="1:13" hidden="1" x14ac:dyDescent="0.25">
      <c r="M42" s="40" t="s">
        <v>5</v>
      </c>
    </row>
    <row r="43" spans="1:13" hidden="1" x14ac:dyDescent="0.25">
      <c r="M43" s="40" t="s">
        <v>6</v>
      </c>
    </row>
    <row r="44" spans="1:13" hidden="1" x14ac:dyDescent="0.25">
      <c r="M44" s="40" t="s">
        <v>7</v>
      </c>
    </row>
    <row r="45" spans="1:13" hidden="1" x14ac:dyDescent="0.25">
      <c r="M45" s="40" t="s">
        <v>98</v>
      </c>
    </row>
    <row r="46" spans="1:13" hidden="1" x14ac:dyDescent="0.25">
      <c r="M46" s="40" t="s">
        <v>99</v>
      </c>
    </row>
    <row r="47" spans="1:13" hidden="1" x14ac:dyDescent="0.25">
      <c r="M47" s="40" t="s">
        <v>100</v>
      </c>
    </row>
    <row r="48" spans="1:13" hidden="1" x14ac:dyDescent="0.25">
      <c r="M48" s="40" t="s">
        <v>101</v>
      </c>
    </row>
    <row r="49" spans="13:13" hidden="1" x14ac:dyDescent="0.25">
      <c r="M49" s="40" t="s">
        <v>102</v>
      </c>
    </row>
  </sheetData>
  <mergeCells count="16">
    <mergeCell ref="L16:N16"/>
    <mergeCell ref="A10:B10"/>
    <mergeCell ref="L14:N14"/>
    <mergeCell ref="D1:I1"/>
    <mergeCell ref="A8:A9"/>
    <mergeCell ref="A4:B4"/>
    <mergeCell ref="A6:B6"/>
    <mergeCell ref="A12:B12"/>
    <mergeCell ref="A34:B34"/>
    <mergeCell ref="A14:B14"/>
    <mergeCell ref="A21:B21"/>
    <mergeCell ref="A29:B29"/>
    <mergeCell ref="A31:B31"/>
    <mergeCell ref="A23:B23"/>
    <mergeCell ref="A25:A26"/>
    <mergeCell ref="A27:B27"/>
  </mergeCells>
  <dataValidations count="3">
    <dataValidation type="whole" operator="greaterThanOrEqual" allowBlank="1" showInputMessage="1" showErrorMessage="1" error="Aastate arv peab olema vähemalt 1" promptTitle="Vara kasulik eluiga" prompt="Aastate arv peab olema vähemalt 1" sqref="L12 L4:L6 L8:L9">
      <formula1>1</formula1>
    </dataValidation>
    <dataValidation type="whole" allowBlank="1" showInputMessage="1" showErrorMessage="1" error="Aastanumber on väljaspool projektiperioodi" sqref="N15 N4:N13">
      <formula1>$D$2</formula1>
      <formula2>$I$2</formula2>
    </dataValidation>
    <dataValidation type="list" allowBlank="1" showInputMessage="1" showErrorMessage="1" prompt="Vali kuu rippmenüüst" sqref="M15 M4:M13">
      <formula1>$M$38:$M$49</formula1>
    </dataValidation>
  </dataValidations>
  <pageMargins left="0.51181102362204722" right="0.31496062992125984" top="0.74803149606299213" bottom="0.55118110236220474" header="0.31496062992125984" footer="0.31496062992125984"/>
  <pageSetup paperSize="9" scale="85" orientation="landscape" verticalDpi="0" r:id="rId1"/>
  <headerFooter>
    <oddHeader>&amp;L&amp;F&amp;C&amp;A&amp;RLk  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58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29" sqref="E129"/>
    </sheetView>
  </sheetViews>
  <sheetFormatPr defaultRowHeight="15" outlineLevelRow="1" x14ac:dyDescent="0.25"/>
  <cols>
    <col min="1" max="1" width="20.5703125" style="71" customWidth="1"/>
    <col min="2" max="2" width="19.42578125" style="70" customWidth="1"/>
    <col min="3" max="3" width="7.42578125" style="71" customWidth="1"/>
    <col min="4" max="18" width="10.28515625" style="71" customWidth="1"/>
    <col min="19" max="19" width="33.28515625" style="71" customWidth="1"/>
    <col min="20" max="16384" width="9.140625" style="71"/>
  </cols>
  <sheetData>
    <row r="1" spans="1:20" ht="22.5" customHeight="1" x14ac:dyDescent="0.25">
      <c r="A1" s="69" t="s">
        <v>127</v>
      </c>
    </row>
    <row r="2" spans="1:20" s="76" customFormat="1" ht="8.25" customHeight="1" x14ac:dyDescent="0.25">
      <c r="A2" s="72"/>
      <c r="B2" s="73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4"/>
      <c r="T2" s="74"/>
    </row>
    <row r="3" spans="1:20" s="76" customFormat="1" ht="18" customHeight="1" x14ac:dyDescent="0.25">
      <c r="A3" s="77"/>
      <c r="B3" s="78"/>
      <c r="C3" s="79"/>
      <c r="D3" s="80">
        <f>'1. Projekti elluviimise kulud'!D2</f>
        <v>0</v>
      </c>
      <c r="E3" s="80">
        <f>D3+1</f>
        <v>1</v>
      </c>
      <c r="F3" s="80">
        <f t="shared" ref="F3:P3" si="0">E3+1</f>
        <v>2</v>
      </c>
      <c r="G3" s="80">
        <f t="shared" si="0"/>
        <v>3</v>
      </c>
      <c r="H3" s="80">
        <f t="shared" si="0"/>
        <v>4</v>
      </c>
      <c r="I3" s="80">
        <f t="shared" si="0"/>
        <v>5</v>
      </c>
      <c r="J3" s="80">
        <f t="shared" si="0"/>
        <v>6</v>
      </c>
      <c r="K3" s="80">
        <f t="shared" si="0"/>
        <v>7</v>
      </c>
      <c r="L3" s="80">
        <f t="shared" si="0"/>
        <v>8</v>
      </c>
      <c r="M3" s="80">
        <f t="shared" si="0"/>
        <v>9</v>
      </c>
      <c r="N3" s="80">
        <f t="shared" si="0"/>
        <v>10</v>
      </c>
      <c r="O3" s="80">
        <f t="shared" si="0"/>
        <v>11</v>
      </c>
      <c r="P3" s="80">
        <f t="shared" si="0"/>
        <v>12</v>
      </c>
      <c r="Q3" s="80">
        <f t="shared" ref="Q3" si="1">P3+1</f>
        <v>13</v>
      </c>
      <c r="R3" s="80">
        <f t="shared" ref="R3" si="2">Q3+1</f>
        <v>14</v>
      </c>
      <c r="S3" s="206" t="str">
        <f>IF(R3=Esileht!B11,"OK","Prognoosiperioodi viimane aasta ei kattu esilehel näidatud arvestusperioodi lõpuaastaga")</f>
        <v>Prognoosiperioodi viimane aasta ei kattu esilehel näidatud arvestusperioodi lõpuaastaga</v>
      </c>
      <c r="T3" s="74"/>
    </row>
    <row r="4" spans="1:20" ht="4.5" customHeight="1" x14ac:dyDescent="0.25">
      <c r="A4" s="81"/>
      <c r="B4" s="82"/>
      <c r="C4" s="83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87"/>
      <c r="T4" s="87"/>
    </row>
    <row r="5" spans="1:20" ht="18" customHeight="1" x14ac:dyDescent="0.25">
      <c r="A5" s="88" t="s">
        <v>44</v>
      </c>
      <c r="B5" s="89"/>
      <c r="C5" s="90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87"/>
      <c r="T5" s="87"/>
    </row>
    <row r="6" spans="1:20" ht="4.5" customHeight="1" x14ac:dyDescent="0.25">
      <c r="A6" s="81"/>
      <c r="B6" s="8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94"/>
      <c r="S6" s="87"/>
      <c r="T6" s="87"/>
    </row>
    <row r="7" spans="1:20" ht="15.75" customHeight="1" x14ac:dyDescent="0.25">
      <c r="A7" s="251" t="s">
        <v>124</v>
      </c>
      <c r="B7" s="95" t="s">
        <v>125</v>
      </c>
      <c r="C7" s="96" t="s">
        <v>8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7"/>
      <c r="T7" s="87"/>
    </row>
    <row r="8" spans="1:20" ht="15.75" customHeight="1" x14ac:dyDescent="0.25">
      <c r="A8" s="251"/>
      <c r="B8" s="95" t="s">
        <v>0</v>
      </c>
      <c r="C8" s="96" t="s">
        <v>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87"/>
      <c r="T8" s="87"/>
    </row>
    <row r="9" spans="1:20" ht="15.75" customHeight="1" x14ac:dyDescent="0.25">
      <c r="A9" s="251"/>
      <c r="B9" s="99" t="s">
        <v>1</v>
      </c>
      <c r="C9" s="100" t="s">
        <v>3</v>
      </c>
      <c r="D9" s="98">
        <f t="shared" ref="D9:L9" si="3">D7*D8</f>
        <v>0</v>
      </c>
      <c r="E9" s="98">
        <f t="shared" si="3"/>
        <v>0</v>
      </c>
      <c r="F9" s="98">
        <f t="shared" si="3"/>
        <v>0</v>
      </c>
      <c r="G9" s="98">
        <f t="shared" si="3"/>
        <v>0</v>
      </c>
      <c r="H9" s="98">
        <f t="shared" si="3"/>
        <v>0</v>
      </c>
      <c r="I9" s="98">
        <f t="shared" si="3"/>
        <v>0</v>
      </c>
      <c r="J9" s="98">
        <f t="shared" si="3"/>
        <v>0</v>
      </c>
      <c r="K9" s="98">
        <f t="shared" si="3"/>
        <v>0</v>
      </c>
      <c r="L9" s="98">
        <f t="shared" si="3"/>
        <v>0</v>
      </c>
      <c r="M9" s="98">
        <f t="shared" ref="M9" si="4">M7*M8</f>
        <v>0</v>
      </c>
      <c r="N9" s="98">
        <f t="shared" ref="N9" si="5">N7*N8</f>
        <v>0</v>
      </c>
      <c r="O9" s="98">
        <f t="shared" ref="O9" si="6">O7*O8</f>
        <v>0</v>
      </c>
      <c r="P9" s="98">
        <f t="shared" ref="P9" si="7">P7*P8</f>
        <v>0</v>
      </c>
      <c r="Q9" s="98">
        <f t="shared" ref="Q9" si="8">Q7*Q8</f>
        <v>0</v>
      </c>
      <c r="R9" s="98">
        <f t="shared" ref="R9" si="9">R7*R8</f>
        <v>0</v>
      </c>
      <c r="S9" s="87"/>
      <c r="T9" s="87"/>
    </row>
    <row r="10" spans="1:20" ht="4.5" customHeight="1" x14ac:dyDescent="0.25">
      <c r="A10" s="101"/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  <c r="S10" s="87"/>
      <c r="T10" s="87"/>
    </row>
    <row r="11" spans="1:20" x14ac:dyDescent="0.25">
      <c r="A11" s="251" t="s">
        <v>10</v>
      </c>
      <c r="B11" s="95" t="s">
        <v>69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87"/>
      <c r="T11" s="87"/>
    </row>
    <row r="12" spans="1:20" x14ac:dyDescent="0.25">
      <c r="A12" s="251"/>
      <c r="B12" s="95" t="s">
        <v>0</v>
      </c>
      <c r="C12" s="96" t="s">
        <v>3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87"/>
      <c r="T12" s="87"/>
    </row>
    <row r="13" spans="1:20" x14ac:dyDescent="0.25">
      <c r="A13" s="251"/>
      <c r="B13" s="99" t="s">
        <v>1</v>
      </c>
      <c r="C13" s="100" t="s">
        <v>3</v>
      </c>
      <c r="D13" s="98">
        <f t="shared" ref="D13:L13" si="10">D11*D12</f>
        <v>0</v>
      </c>
      <c r="E13" s="98">
        <f t="shared" si="10"/>
        <v>0</v>
      </c>
      <c r="F13" s="98">
        <f t="shared" si="10"/>
        <v>0</v>
      </c>
      <c r="G13" s="98">
        <f t="shared" si="10"/>
        <v>0</v>
      </c>
      <c r="H13" s="98">
        <f t="shared" si="10"/>
        <v>0</v>
      </c>
      <c r="I13" s="98">
        <f t="shared" si="10"/>
        <v>0</v>
      </c>
      <c r="J13" s="98">
        <f t="shared" si="10"/>
        <v>0</v>
      </c>
      <c r="K13" s="98">
        <f t="shared" si="10"/>
        <v>0</v>
      </c>
      <c r="L13" s="98">
        <f t="shared" si="10"/>
        <v>0</v>
      </c>
      <c r="M13" s="98">
        <f t="shared" ref="M13" si="11">M11*M12</f>
        <v>0</v>
      </c>
      <c r="N13" s="98">
        <f t="shared" ref="N13" si="12">N11*N12</f>
        <v>0</v>
      </c>
      <c r="O13" s="98">
        <f t="shared" ref="O13" si="13">O11*O12</f>
        <v>0</v>
      </c>
      <c r="P13" s="98">
        <f t="shared" ref="P13" si="14">P11*P12</f>
        <v>0</v>
      </c>
      <c r="Q13" s="98">
        <f t="shared" ref="Q13" si="15">Q11*Q12</f>
        <v>0</v>
      </c>
      <c r="R13" s="98">
        <f t="shared" ref="R13" si="16">R11*R12</f>
        <v>0</v>
      </c>
      <c r="S13" s="87"/>
      <c r="T13" s="87"/>
    </row>
    <row r="14" spans="1:20" ht="4.5" customHeight="1" x14ac:dyDescent="0.25">
      <c r="A14" s="101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  <c r="S14" s="87"/>
      <c r="T14" s="87"/>
    </row>
    <row r="15" spans="1:20" x14ac:dyDescent="0.25">
      <c r="A15" s="251" t="s">
        <v>11</v>
      </c>
      <c r="B15" s="95" t="s">
        <v>70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87"/>
      <c r="T15" s="87"/>
    </row>
    <row r="16" spans="1:20" x14ac:dyDescent="0.25">
      <c r="A16" s="251"/>
      <c r="B16" s="95" t="s">
        <v>0</v>
      </c>
      <c r="C16" s="96" t="s">
        <v>3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87"/>
      <c r="T16" s="87"/>
    </row>
    <row r="17" spans="1:20" x14ac:dyDescent="0.25">
      <c r="A17" s="251"/>
      <c r="B17" s="99" t="s">
        <v>1</v>
      </c>
      <c r="C17" s="100" t="s">
        <v>3</v>
      </c>
      <c r="D17" s="98">
        <f t="shared" ref="D17:L17" si="17">D15*D16</f>
        <v>0</v>
      </c>
      <c r="E17" s="98">
        <f t="shared" si="17"/>
        <v>0</v>
      </c>
      <c r="F17" s="98">
        <f t="shared" si="17"/>
        <v>0</v>
      </c>
      <c r="G17" s="98">
        <f t="shared" si="17"/>
        <v>0</v>
      </c>
      <c r="H17" s="98">
        <f t="shared" si="17"/>
        <v>0</v>
      </c>
      <c r="I17" s="98">
        <f t="shared" si="17"/>
        <v>0</v>
      </c>
      <c r="J17" s="98">
        <f t="shared" si="17"/>
        <v>0</v>
      </c>
      <c r="K17" s="98">
        <f t="shared" si="17"/>
        <v>0</v>
      </c>
      <c r="L17" s="98">
        <f t="shared" si="17"/>
        <v>0</v>
      </c>
      <c r="M17" s="98">
        <f t="shared" ref="M17" si="18">M15*M16</f>
        <v>0</v>
      </c>
      <c r="N17" s="98">
        <f t="shared" ref="N17" si="19">N15*N16</f>
        <v>0</v>
      </c>
      <c r="O17" s="98">
        <f t="shared" ref="O17" si="20">O15*O16</f>
        <v>0</v>
      </c>
      <c r="P17" s="98">
        <f t="shared" ref="P17" si="21">P15*P16</f>
        <v>0</v>
      </c>
      <c r="Q17" s="98">
        <f t="shared" ref="Q17" si="22">Q15*Q16</f>
        <v>0</v>
      </c>
      <c r="R17" s="98">
        <f t="shared" ref="R17" si="23">R15*R16</f>
        <v>0</v>
      </c>
      <c r="S17" s="87"/>
      <c r="T17" s="87"/>
    </row>
    <row r="18" spans="1:20" ht="4.5" customHeight="1" x14ac:dyDescent="0.25">
      <c r="A18" s="101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  <c r="S18" s="87"/>
      <c r="T18" s="87"/>
    </row>
    <row r="19" spans="1:20" x14ac:dyDescent="0.25">
      <c r="A19" s="251" t="s">
        <v>12</v>
      </c>
      <c r="B19" s="95" t="s">
        <v>71</v>
      </c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87"/>
      <c r="T19" s="87"/>
    </row>
    <row r="20" spans="1:20" x14ac:dyDescent="0.25">
      <c r="A20" s="251"/>
      <c r="B20" s="95" t="s">
        <v>0</v>
      </c>
      <c r="C20" s="96" t="s">
        <v>3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87"/>
      <c r="T20" s="87"/>
    </row>
    <row r="21" spans="1:20" x14ac:dyDescent="0.25">
      <c r="A21" s="251"/>
      <c r="B21" s="99" t="s">
        <v>1</v>
      </c>
      <c r="C21" s="100" t="s">
        <v>3</v>
      </c>
      <c r="D21" s="98">
        <f t="shared" ref="D21:L21" si="24">D19*D20</f>
        <v>0</v>
      </c>
      <c r="E21" s="98">
        <f t="shared" si="24"/>
        <v>0</v>
      </c>
      <c r="F21" s="98">
        <f t="shared" si="24"/>
        <v>0</v>
      </c>
      <c r="G21" s="98">
        <f t="shared" si="24"/>
        <v>0</v>
      </c>
      <c r="H21" s="98">
        <f t="shared" si="24"/>
        <v>0</v>
      </c>
      <c r="I21" s="98">
        <f t="shared" si="24"/>
        <v>0</v>
      </c>
      <c r="J21" s="98">
        <f t="shared" si="24"/>
        <v>0</v>
      </c>
      <c r="K21" s="98">
        <f t="shared" si="24"/>
        <v>0</v>
      </c>
      <c r="L21" s="98">
        <f t="shared" si="24"/>
        <v>0</v>
      </c>
      <c r="M21" s="98">
        <f t="shared" ref="M21" si="25">M19*M20</f>
        <v>0</v>
      </c>
      <c r="N21" s="98">
        <f t="shared" ref="N21" si="26">N19*N20</f>
        <v>0</v>
      </c>
      <c r="O21" s="98">
        <f t="shared" ref="O21" si="27">O19*O20</f>
        <v>0</v>
      </c>
      <c r="P21" s="98">
        <f t="shared" ref="P21" si="28">P19*P20</f>
        <v>0</v>
      </c>
      <c r="Q21" s="98">
        <f t="shared" ref="Q21" si="29">Q19*Q20</f>
        <v>0</v>
      </c>
      <c r="R21" s="98">
        <f t="shared" ref="R21" si="30">R19*R20</f>
        <v>0</v>
      </c>
      <c r="S21" s="87"/>
      <c r="T21" s="87"/>
    </row>
    <row r="22" spans="1:20" ht="4.5" customHeight="1" x14ac:dyDescent="0.25">
      <c r="A22" s="101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87"/>
      <c r="T22" s="87"/>
    </row>
    <row r="23" spans="1:20" x14ac:dyDescent="0.25">
      <c r="A23" s="251" t="s">
        <v>13</v>
      </c>
      <c r="B23" s="95" t="s">
        <v>72</v>
      </c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87"/>
      <c r="T23" s="87"/>
    </row>
    <row r="24" spans="1:20" x14ac:dyDescent="0.25">
      <c r="A24" s="251"/>
      <c r="B24" s="95" t="s">
        <v>0</v>
      </c>
      <c r="C24" s="96" t="s">
        <v>3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87"/>
      <c r="T24" s="87"/>
    </row>
    <row r="25" spans="1:20" x14ac:dyDescent="0.25">
      <c r="A25" s="251"/>
      <c r="B25" s="99" t="s">
        <v>1</v>
      </c>
      <c r="C25" s="100" t="s">
        <v>3</v>
      </c>
      <c r="D25" s="98">
        <f t="shared" ref="D25:L25" si="31">D23*D24</f>
        <v>0</v>
      </c>
      <c r="E25" s="98">
        <f t="shared" si="31"/>
        <v>0</v>
      </c>
      <c r="F25" s="98">
        <f t="shared" si="31"/>
        <v>0</v>
      </c>
      <c r="G25" s="98">
        <f t="shared" si="31"/>
        <v>0</v>
      </c>
      <c r="H25" s="98">
        <f t="shared" si="31"/>
        <v>0</v>
      </c>
      <c r="I25" s="98">
        <f t="shared" si="31"/>
        <v>0</v>
      </c>
      <c r="J25" s="98">
        <f t="shared" si="31"/>
        <v>0</v>
      </c>
      <c r="K25" s="98">
        <f t="shared" si="31"/>
        <v>0</v>
      </c>
      <c r="L25" s="98">
        <f t="shared" si="31"/>
        <v>0</v>
      </c>
      <c r="M25" s="98">
        <f t="shared" ref="M25" si="32">M23*M24</f>
        <v>0</v>
      </c>
      <c r="N25" s="98">
        <f t="shared" ref="N25" si="33">N23*N24</f>
        <v>0</v>
      </c>
      <c r="O25" s="98">
        <f t="shared" ref="O25" si="34">O23*O24</f>
        <v>0</v>
      </c>
      <c r="P25" s="98">
        <f t="shared" ref="P25" si="35">P23*P24</f>
        <v>0</v>
      </c>
      <c r="Q25" s="98">
        <f t="shared" ref="Q25" si="36">Q23*Q24</f>
        <v>0</v>
      </c>
      <c r="R25" s="98">
        <f t="shared" ref="R25" si="37">R23*R24</f>
        <v>0</v>
      </c>
      <c r="S25" s="87"/>
      <c r="T25" s="87"/>
    </row>
    <row r="26" spans="1:20" ht="4.5" customHeight="1" x14ac:dyDescent="0.25">
      <c r="A26" s="101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87"/>
      <c r="T26" s="87"/>
    </row>
    <row r="27" spans="1:20" hidden="1" outlineLevel="1" x14ac:dyDescent="0.25">
      <c r="A27" s="251" t="s">
        <v>14</v>
      </c>
      <c r="B27" s="95" t="s">
        <v>73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87"/>
      <c r="T27" s="87"/>
    </row>
    <row r="28" spans="1:20" hidden="1" outlineLevel="1" x14ac:dyDescent="0.25">
      <c r="A28" s="251"/>
      <c r="B28" s="95" t="s">
        <v>0</v>
      </c>
      <c r="C28" s="96" t="s">
        <v>3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87"/>
      <c r="T28" s="87"/>
    </row>
    <row r="29" spans="1:20" hidden="1" outlineLevel="1" x14ac:dyDescent="0.25">
      <c r="A29" s="251"/>
      <c r="B29" s="99" t="s">
        <v>1</v>
      </c>
      <c r="C29" s="100" t="s">
        <v>3</v>
      </c>
      <c r="D29" s="98">
        <f t="shared" ref="D29:L29" si="38">D27*D28</f>
        <v>0</v>
      </c>
      <c r="E29" s="98">
        <f t="shared" si="38"/>
        <v>0</v>
      </c>
      <c r="F29" s="98">
        <f t="shared" si="38"/>
        <v>0</v>
      </c>
      <c r="G29" s="98">
        <f t="shared" si="38"/>
        <v>0</v>
      </c>
      <c r="H29" s="98">
        <f t="shared" si="38"/>
        <v>0</v>
      </c>
      <c r="I29" s="98">
        <f t="shared" si="38"/>
        <v>0</v>
      </c>
      <c r="J29" s="98">
        <f t="shared" si="38"/>
        <v>0</v>
      </c>
      <c r="K29" s="98">
        <f t="shared" si="38"/>
        <v>0</v>
      </c>
      <c r="L29" s="98">
        <f t="shared" si="38"/>
        <v>0</v>
      </c>
      <c r="M29" s="98">
        <f t="shared" ref="M29" si="39">M27*M28</f>
        <v>0</v>
      </c>
      <c r="N29" s="98">
        <f t="shared" ref="N29" si="40">N27*N28</f>
        <v>0</v>
      </c>
      <c r="O29" s="98">
        <f t="shared" ref="O29" si="41">O27*O28</f>
        <v>0</v>
      </c>
      <c r="P29" s="98">
        <f t="shared" ref="P29" si="42">P27*P28</f>
        <v>0</v>
      </c>
      <c r="Q29" s="98">
        <f t="shared" ref="Q29" si="43">Q27*Q28</f>
        <v>0</v>
      </c>
      <c r="R29" s="98">
        <f t="shared" ref="R29" si="44">R27*R28</f>
        <v>0</v>
      </c>
      <c r="S29" s="87"/>
      <c r="T29" s="87"/>
    </row>
    <row r="30" spans="1:20" ht="4.5" hidden="1" customHeight="1" outlineLevel="1" x14ac:dyDescent="0.25">
      <c r="A30" s="101"/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87"/>
      <c r="T30" s="87"/>
    </row>
    <row r="31" spans="1:20" hidden="1" outlineLevel="1" x14ac:dyDescent="0.25">
      <c r="A31" s="251" t="s">
        <v>15</v>
      </c>
      <c r="B31" s="95" t="s">
        <v>74</v>
      </c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87"/>
      <c r="T31" s="87"/>
    </row>
    <row r="32" spans="1:20" hidden="1" outlineLevel="1" x14ac:dyDescent="0.25">
      <c r="A32" s="251"/>
      <c r="B32" s="95" t="s">
        <v>0</v>
      </c>
      <c r="C32" s="96" t="s">
        <v>3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87"/>
      <c r="T32" s="87"/>
    </row>
    <row r="33" spans="1:20" hidden="1" outlineLevel="1" x14ac:dyDescent="0.25">
      <c r="A33" s="251"/>
      <c r="B33" s="99" t="s">
        <v>1</v>
      </c>
      <c r="C33" s="100" t="s">
        <v>3</v>
      </c>
      <c r="D33" s="98">
        <f t="shared" ref="D33:L33" si="45">D31*D32</f>
        <v>0</v>
      </c>
      <c r="E33" s="98">
        <f t="shared" si="45"/>
        <v>0</v>
      </c>
      <c r="F33" s="98">
        <f t="shared" si="45"/>
        <v>0</v>
      </c>
      <c r="G33" s="98">
        <f t="shared" si="45"/>
        <v>0</v>
      </c>
      <c r="H33" s="98">
        <f t="shared" si="45"/>
        <v>0</v>
      </c>
      <c r="I33" s="98">
        <f t="shared" si="45"/>
        <v>0</v>
      </c>
      <c r="J33" s="98">
        <f t="shared" si="45"/>
        <v>0</v>
      </c>
      <c r="K33" s="98">
        <f t="shared" si="45"/>
        <v>0</v>
      </c>
      <c r="L33" s="98">
        <f t="shared" si="45"/>
        <v>0</v>
      </c>
      <c r="M33" s="98">
        <f t="shared" ref="M33" si="46">M31*M32</f>
        <v>0</v>
      </c>
      <c r="N33" s="98">
        <f t="shared" ref="N33" si="47">N31*N32</f>
        <v>0</v>
      </c>
      <c r="O33" s="98">
        <f t="shared" ref="O33" si="48">O31*O32</f>
        <v>0</v>
      </c>
      <c r="P33" s="98">
        <f t="shared" ref="P33" si="49">P31*P32</f>
        <v>0</v>
      </c>
      <c r="Q33" s="98">
        <f t="shared" ref="Q33" si="50">Q31*Q32</f>
        <v>0</v>
      </c>
      <c r="R33" s="98">
        <f t="shared" ref="R33" si="51">R31*R32</f>
        <v>0</v>
      </c>
      <c r="S33" s="87"/>
      <c r="T33" s="87"/>
    </row>
    <row r="34" spans="1:20" ht="4.5" hidden="1" customHeight="1" outlineLevel="1" x14ac:dyDescent="0.25">
      <c r="A34" s="101"/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87"/>
      <c r="T34" s="87"/>
    </row>
    <row r="35" spans="1:20" hidden="1" outlineLevel="1" x14ac:dyDescent="0.25">
      <c r="A35" s="251" t="s">
        <v>16</v>
      </c>
      <c r="B35" s="95" t="s">
        <v>75</v>
      </c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87"/>
      <c r="T35" s="87"/>
    </row>
    <row r="36" spans="1:20" hidden="1" outlineLevel="1" x14ac:dyDescent="0.25">
      <c r="A36" s="251"/>
      <c r="B36" s="95" t="s">
        <v>0</v>
      </c>
      <c r="C36" s="96" t="s">
        <v>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87"/>
      <c r="T36" s="87"/>
    </row>
    <row r="37" spans="1:20" hidden="1" outlineLevel="1" x14ac:dyDescent="0.25">
      <c r="A37" s="251"/>
      <c r="B37" s="99" t="s">
        <v>1</v>
      </c>
      <c r="C37" s="100" t="s">
        <v>3</v>
      </c>
      <c r="D37" s="98">
        <f t="shared" ref="D37:L37" si="52">D35*D36</f>
        <v>0</v>
      </c>
      <c r="E37" s="98">
        <f t="shared" si="52"/>
        <v>0</v>
      </c>
      <c r="F37" s="98">
        <f t="shared" si="52"/>
        <v>0</v>
      </c>
      <c r="G37" s="98">
        <f t="shared" si="52"/>
        <v>0</v>
      </c>
      <c r="H37" s="98">
        <f t="shared" si="52"/>
        <v>0</v>
      </c>
      <c r="I37" s="98">
        <f t="shared" si="52"/>
        <v>0</v>
      </c>
      <c r="J37" s="98">
        <f t="shared" si="52"/>
        <v>0</v>
      </c>
      <c r="K37" s="98">
        <f t="shared" si="52"/>
        <v>0</v>
      </c>
      <c r="L37" s="98">
        <f t="shared" si="52"/>
        <v>0</v>
      </c>
      <c r="M37" s="98">
        <f t="shared" ref="M37" si="53">M35*M36</f>
        <v>0</v>
      </c>
      <c r="N37" s="98">
        <f t="shared" ref="N37" si="54">N35*N36</f>
        <v>0</v>
      </c>
      <c r="O37" s="98">
        <f t="shared" ref="O37" si="55">O35*O36</f>
        <v>0</v>
      </c>
      <c r="P37" s="98">
        <f t="shared" ref="P37" si="56">P35*P36</f>
        <v>0</v>
      </c>
      <c r="Q37" s="98">
        <f t="shared" ref="Q37" si="57">Q35*Q36</f>
        <v>0</v>
      </c>
      <c r="R37" s="98">
        <f t="shared" ref="R37" si="58">R35*R36</f>
        <v>0</v>
      </c>
      <c r="S37" s="87"/>
      <c r="T37" s="87"/>
    </row>
    <row r="38" spans="1:20" ht="4.5" hidden="1" customHeight="1" outlineLevel="1" x14ac:dyDescent="0.25">
      <c r="A38" s="101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  <c r="S38" s="87"/>
      <c r="T38" s="87"/>
    </row>
    <row r="39" spans="1:20" hidden="1" outlineLevel="1" x14ac:dyDescent="0.25">
      <c r="A39" s="251" t="s">
        <v>17</v>
      </c>
      <c r="B39" s="95" t="s">
        <v>76</v>
      </c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87"/>
      <c r="T39" s="87"/>
    </row>
    <row r="40" spans="1:20" hidden="1" outlineLevel="1" x14ac:dyDescent="0.25">
      <c r="A40" s="251"/>
      <c r="B40" s="95" t="s">
        <v>0</v>
      </c>
      <c r="C40" s="96" t="s">
        <v>3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87"/>
      <c r="T40" s="87"/>
    </row>
    <row r="41" spans="1:20" hidden="1" outlineLevel="1" x14ac:dyDescent="0.25">
      <c r="A41" s="251"/>
      <c r="B41" s="99" t="s">
        <v>1</v>
      </c>
      <c r="C41" s="100" t="s">
        <v>3</v>
      </c>
      <c r="D41" s="98">
        <f t="shared" ref="D41:L41" si="59">D39*D40</f>
        <v>0</v>
      </c>
      <c r="E41" s="98">
        <f t="shared" si="59"/>
        <v>0</v>
      </c>
      <c r="F41" s="98">
        <f t="shared" si="59"/>
        <v>0</v>
      </c>
      <c r="G41" s="98">
        <f t="shared" si="59"/>
        <v>0</v>
      </c>
      <c r="H41" s="98">
        <f t="shared" si="59"/>
        <v>0</v>
      </c>
      <c r="I41" s="98">
        <f t="shared" si="59"/>
        <v>0</v>
      </c>
      <c r="J41" s="98">
        <f t="shared" si="59"/>
        <v>0</v>
      </c>
      <c r="K41" s="98">
        <f t="shared" si="59"/>
        <v>0</v>
      </c>
      <c r="L41" s="98">
        <f t="shared" si="59"/>
        <v>0</v>
      </c>
      <c r="M41" s="98">
        <f t="shared" ref="M41" si="60">M39*M40</f>
        <v>0</v>
      </c>
      <c r="N41" s="98">
        <f t="shared" ref="N41" si="61">N39*N40</f>
        <v>0</v>
      </c>
      <c r="O41" s="98">
        <f t="shared" ref="O41" si="62">O39*O40</f>
        <v>0</v>
      </c>
      <c r="P41" s="98">
        <f t="shared" ref="P41" si="63">P39*P40</f>
        <v>0</v>
      </c>
      <c r="Q41" s="98">
        <f t="shared" ref="Q41" si="64">Q39*Q40</f>
        <v>0</v>
      </c>
      <c r="R41" s="98">
        <f t="shared" ref="R41" si="65">R39*R40</f>
        <v>0</v>
      </c>
      <c r="S41" s="87"/>
      <c r="T41" s="87"/>
    </row>
    <row r="42" spans="1:20" ht="4.5" hidden="1" customHeight="1" outlineLevel="1" x14ac:dyDescent="0.25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4"/>
      <c r="S42" s="87"/>
      <c r="T42" s="87"/>
    </row>
    <row r="43" spans="1:20" hidden="1" outlineLevel="1" x14ac:dyDescent="0.25">
      <c r="A43" s="251" t="s">
        <v>18</v>
      </c>
      <c r="B43" s="95" t="s">
        <v>77</v>
      </c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87"/>
      <c r="T43" s="87"/>
    </row>
    <row r="44" spans="1:20" hidden="1" outlineLevel="1" x14ac:dyDescent="0.25">
      <c r="A44" s="251"/>
      <c r="B44" s="95" t="s">
        <v>0</v>
      </c>
      <c r="C44" s="96" t="s">
        <v>3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87"/>
      <c r="T44" s="87"/>
    </row>
    <row r="45" spans="1:20" hidden="1" outlineLevel="1" x14ac:dyDescent="0.25">
      <c r="A45" s="251"/>
      <c r="B45" s="99" t="s">
        <v>1</v>
      </c>
      <c r="C45" s="100" t="s">
        <v>3</v>
      </c>
      <c r="D45" s="98">
        <f t="shared" ref="D45:L45" si="66">D43*D44</f>
        <v>0</v>
      </c>
      <c r="E45" s="98">
        <f t="shared" si="66"/>
        <v>0</v>
      </c>
      <c r="F45" s="98">
        <f t="shared" si="66"/>
        <v>0</v>
      </c>
      <c r="G45" s="98">
        <f t="shared" si="66"/>
        <v>0</v>
      </c>
      <c r="H45" s="98">
        <f t="shared" si="66"/>
        <v>0</v>
      </c>
      <c r="I45" s="98">
        <f t="shared" si="66"/>
        <v>0</v>
      </c>
      <c r="J45" s="98">
        <f t="shared" si="66"/>
        <v>0</v>
      </c>
      <c r="K45" s="98">
        <f t="shared" si="66"/>
        <v>0</v>
      </c>
      <c r="L45" s="98">
        <f t="shared" si="66"/>
        <v>0</v>
      </c>
      <c r="M45" s="98">
        <f t="shared" ref="M45" si="67">M43*M44</f>
        <v>0</v>
      </c>
      <c r="N45" s="98">
        <f t="shared" ref="N45" si="68">N43*N44</f>
        <v>0</v>
      </c>
      <c r="O45" s="98">
        <f t="shared" ref="O45" si="69">O43*O44</f>
        <v>0</v>
      </c>
      <c r="P45" s="98">
        <f t="shared" ref="P45" si="70">P43*P44</f>
        <v>0</v>
      </c>
      <c r="Q45" s="98">
        <f t="shared" ref="Q45" si="71">Q43*Q44</f>
        <v>0</v>
      </c>
      <c r="R45" s="98">
        <f t="shared" ref="R45" si="72">R43*R44</f>
        <v>0</v>
      </c>
      <c r="S45" s="87"/>
      <c r="T45" s="87"/>
    </row>
    <row r="46" spans="1:20" ht="15.75" customHeight="1" collapsed="1" x14ac:dyDescent="0.25">
      <c r="A46" s="105"/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4"/>
      <c r="S46" s="87"/>
      <c r="T46" s="87"/>
    </row>
    <row r="47" spans="1:20" ht="18.75" customHeight="1" x14ac:dyDescent="0.25">
      <c r="A47" s="241" t="s">
        <v>126</v>
      </c>
      <c r="B47" s="252"/>
      <c r="C47" s="100" t="s">
        <v>3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87"/>
      <c r="T47" s="87"/>
    </row>
    <row r="48" spans="1:20" ht="18.75" customHeight="1" x14ac:dyDescent="0.25">
      <c r="A48" s="241" t="s">
        <v>126</v>
      </c>
      <c r="B48" s="252"/>
      <c r="C48" s="100" t="s">
        <v>3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87"/>
      <c r="T48" s="87"/>
    </row>
    <row r="49" spans="1:21" ht="18.75" customHeight="1" x14ac:dyDescent="0.25">
      <c r="A49" s="241" t="s">
        <v>126</v>
      </c>
      <c r="B49" s="252"/>
      <c r="C49" s="100" t="s">
        <v>3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87"/>
      <c r="T49" s="87"/>
    </row>
    <row r="50" spans="1:21" ht="18.75" customHeight="1" x14ac:dyDescent="0.25">
      <c r="A50" s="241" t="s">
        <v>126</v>
      </c>
      <c r="B50" s="252"/>
      <c r="C50" s="100" t="s">
        <v>3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87"/>
      <c r="T50" s="87"/>
    </row>
    <row r="51" spans="1:21" ht="18.75" customHeight="1" x14ac:dyDescent="0.25">
      <c r="A51" s="241" t="s">
        <v>126</v>
      </c>
      <c r="B51" s="252"/>
      <c r="C51" s="100" t="s">
        <v>3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87"/>
      <c r="T51" s="87"/>
    </row>
    <row r="52" spans="1:21" ht="4.5" customHeight="1" x14ac:dyDescent="0.25">
      <c r="A52" s="81"/>
      <c r="B52" s="82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94"/>
      <c r="S52" s="87"/>
      <c r="T52" s="87"/>
    </row>
    <row r="53" spans="1:21" s="110" customFormat="1" ht="21" customHeight="1" x14ac:dyDescent="0.25">
      <c r="A53" s="249" t="s">
        <v>9</v>
      </c>
      <c r="B53" s="250"/>
      <c r="C53" s="107" t="s">
        <v>3</v>
      </c>
      <c r="D53" s="108">
        <f t="shared" ref="D53:L53" si="73">D9+D13+D17+D21+D25+D29+D33+D37+D41+D45+D47+D48+D49+D50+D51</f>
        <v>0</v>
      </c>
      <c r="E53" s="108">
        <f t="shared" si="73"/>
        <v>0</v>
      </c>
      <c r="F53" s="108">
        <f t="shared" si="73"/>
        <v>0</v>
      </c>
      <c r="G53" s="108">
        <f t="shared" si="73"/>
        <v>0</v>
      </c>
      <c r="H53" s="108">
        <f t="shared" si="73"/>
        <v>0</v>
      </c>
      <c r="I53" s="108">
        <f t="shared" si="73"/>
        <v>0</v>
      </c>
      <c r="J53" s="108">
        <f t="shared" si="73"/>
        <v>0</v>
      </c>
      <c r="K53" s="108">
        <f t="shared" si="73"/>
        <v>0</v>
      </c>
      <c r="L53" s="108">
        <f t="shared" si="73"/>
        <v>0</v>
      </c>
      <c r="M53" s="108">
        <f t="shared" ref="M53:R53" si="74">M9+M13+M17+M21+M25+M29+M33+M37+M41+M45+M47+M48+M49+M50+M51</f>
        <v>0</v>
      </c>
      <c r="N53" s="108">
        <f t="shared" si="74"/>
        <v>0</v>
      </c>
      <c r="O53" s="108">
        <f t="shared" si="74"/>
        <v>0</v>
      </c>
      <c r="P53" s="108">
        <f t="shared" si="74"/>
        <v>0</v>
      </c>
      <c r="Q53" s="108">
        <f t="shared" si="74"/>
        <v>0</v>
      </c>
      <c r="R53" s="108">
        <f t="shared" si="74"/>
        <v>0</v>
      </c>
      <c r="S53" s="109"/>
      <c r="T53" s="109"/>
    </row>
    <row r="54" spans="1:21" ht="4.5" customHeight="1" x14ac:dyDescent="0.25">
      <c r="A54" s="81"/>
      <c r="B54" s="82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94"/>
      <c r="S54" s="87"/>
      <c r="T54" s="87"/>
    </row>
    <row r="55" spans="1:21" ht="9" customHeight="1" x14ac:dyDescent="0.25">
      <c r="B55" s="111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1" ht="15.75" x14ac:dyDescent="0.25">
      <c r="A56" s="112" t="s">
        <v>19</v>
      </c>
      <c r="B56" s="111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1:21" ht="4.5" customHeight="1" x14ac:dyDescent="0.25">
      <c r="A57" s="81"/>
      <c r="B57" s="82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94"/>
      <c r="S57" s="87"/>
      <c r="T57" s="87"/>
    </row>
    <row r="58" spans="1:21" x14ac:dyDescent="0.25">
      <c r="A58" s="251" t="s">
        <v>20</v>
      </c>
      <c r="B58" s="95" t="s">
        <v>21</v>
      </c>
      <c r="C58" s="96" t="s">
        <v>3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113"/>
      <c r="T58" s="113"/>
      <c r="U58" s="114"/>
    </row>
    <row r="59" spans="1:21" x14ac:dyDescent="0.25">
      <c r="A59" s="251"/>
      <c r="B59" s="95" t="s">
        <v>22</v>
      </c>
      <c r="C59" s="96" t="s">
        <v>3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113"/>
      <c r="T59" s="113"/>
      <c r="U59" s="114"/>
    </row>
    <row r="60" spans="1:21" hidden="1" outlineLevel="1" x14ac:dyDescent="0.25">
      <c r="A60" s="251"/>
      <c r="B60" s="95" t="s">
        <v>23</v>
      </c>
      <c r="C60" s="96" t="s">
        <v>3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113"/>
      <c r="T60" s="113"/>
      <c r="U60" s="114"/>
    </row>
    <row r="61" spans="1:21" hidden="1" outlineLevel="1" x14ac:dyDescent="0.25">
      <c r="A61" s="251"/>
      <c r="B61" s="95" t="s">
        <v>24</v>
      </c>
      <c r="C61" s="96" t="s">
        <v>3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113"/>
      <c r="T61" s="113"/>
      <c r="U61" s="114"/>
    </row>
    <row r="62" spans="1:21" hidden="1" outlineLevel="1" x14ac:dyDescent="0.25">
      <c r="A62" s="251"/>
      <c r="B62" s="95" t="s">
        <v>25</v>
      </c>
      <c r="C62" s="96" t="s">
        <v>3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113"/>
      <c r="T62" s="113"/>
      <c r="U62" s="114"/>
    </row>
    <row r="63" spans="1:21" hidden="1" outlineLevel="1" x14ac:dyDescent="0.25">
      <c r="A63" s="251"/>
      <c r="B63" s="95" t="s">
        <v>26</v>
      </c>
      <c r="C63" s="96" t="s">
        <v>3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113"/>
      <c r="T63" s="113"/>
      <c r="U63" s="114"/>
    </row>
    <row r="64" spans="1:21" hidden="1" outlineLevel="1" x14ac:dyDescent="0.25">
      <c r="A64" s="251"/>
      <c r="B64" s="95" t="s">
        <v>27</v>
      </c>
      <c r="C64" s="96" t="s">
        <v>3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113"/>
      <c r="T64" s="113"/>
      <c r="U64" s="114"/>
    </row>
    <row r="65" spans="1:21" hidden="1" outlineLevel="1" x14ac:dyDescent="0.25">
      <c r="A65" s="251"/>
      <c r="B65" s="95" t="s">
        <v>28</v>
      </c>
      <c r="C65" s="96" t="s">
        <v>3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113"/>
      <c r="T65" s="113"/>
      <c r="U65" s="114"/>
    </row>
    <row r="66" spans="1:21" hidden="1" outlineLevel="1" x14ac:dyDescent="0.25">
      <c r="A66" s="251"/>
      <c r="B66" s="95" t="s">
        <v>29</v>
      </c>
      <c r="C66" s="96" t="s">
        <v>3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113"/>
      <c r="T66" s="113"/>
      <c r="U66" s="114"/>
    </row>
    <row r="67" spans="1:21" hidden="1" outlineLevel="1" x14ac:dyDescent="0.25">
      <c r="A67" s="251"/>
      <c r="B67" s="95" t="s">
        <v>30</v>
      </c>
      <c r="C67" s="96" t="s">
        <v>3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113"/>
      <c r="T67" s="113"/>
      <c r="U67" s="114"/>
    </row>
    <row r="68" spans="1:21" hidden="1" outlineLevel="1" x14ac:dyDescent="0.25">
      <c r="A68" s="251"/>
      <c r="B68" s="95" t="s">
        <v>55</v>
      </c>
      <c r="C68" s="96" t="s">
        <v>3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113"/>
      <c r="T68" s="113"/>
      <c r="U68" s="114"/>
    </row>
    <row r="69" spans="1:21" hidden="1" outlineLevel="1" x14ac:dyDescent="0.25">
      <c r="A69" s="251"/>
      <c r="B69" s="95" t="s">
        <v>56</v>
      </c>
      <c r="C69" s="96" t="s">
        <v>3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113"/>
      <c r="T69" s="113"/>
      <c r="U69" s="114"/>
    </row>
    <row r="70" spans="1:21" hidden="1" outlineLevel="1" x14ac:dyDescent="0.25">
      <c r="A70" s="251"/>
      <c r="B70" s="95" t="s">
        <v>57</v>
      </c>
      <c r="C70" s="96" t="s">
        <v>3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13"/>
      <c r="T70" s="113"/>
      <c r="U70" s="114"/>
    </row>
    <row r="71" spans="1:21" hidden="1" outlineLevel="1" x14ac:dyDescent="0.25">
      <c r="A71" s="251"/>
      <c r="B71" s="95" t="s">
        <v>58</v>
      </c>
      <c r="C71" s="96" t="s">
        <v>3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113"/>
      <c r="T71" s="113"/>
      <c r="U71" s="114"/>
    </row>
    <row r="72" spans="1:21" hidden="1" outlineLevel="1" x14ac:dyDescent="0.25">
      <c r="A72" s="251"/>
      <c r="B72" s="95" t="s">
        <v>59</v>
      </c>
      <c r="C72" s="96" t="s">
        <v>3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113"/>
      <c r="T72" s="113"/>
      <c r="U72" s="114"/>
    </row>
    <row r="73" spans="1:21" hidden="1" outlineLevel="1" x14ac:dyDescent="0.25">
      <c r="A73" s="251"/>
      <c r="B73" s="95" t="s">
        <v>60</v>
      </c>
      <c r="C73" s="96" t="s">
        <v>3</v>
      </c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113"/>
      <c r="T73" s="113"/>
      <c r="U73" s="114"/>
    </row>
    <row r="74" spans="1:21" hidden="1" outlineLevel="1" x14ac:dyDescent="0.25">
      <c r="A74" s="251"/>
      <c r="B74" s="95" t="s">
        <v>61</v>
      </c>
      <c r="C74" s="96" t="s">
        <v>3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113"/>
      <c r="T74" s="113"/>
      <c r="U74" s="114"/>
    </row>
    <row r="75" spans="1:21" hidden="1" outlineLevel="1" x14ac:dyDescent="0.25">
      <c r="A75" s="251"/>
      <c r="B75" s="95" t="s">
        <v>62</v>
      </c>
      <c r="C75" s="96" t="s">
        <v>3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113"/>
      <c r="T75" s="113"/>
      <c r="U75" s="114"/>
    </row>
    <row r="76" spans="1:21" hidden="1" outlineLevel="1" x14ac:dyDescent="0.25">
      <c r="A76" s="251"/>
      <c r="B76" s="95" t="s">
        <v>63</v>
      </c>
      <c r="C76" s="96" t="s">
        <v>3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113"/>
      <c r="T76" s="113"/>
      <c r="U76" s="114"/>
    </row>
    <row r="77" spans="1:21" hidden="1" outlineLevel="1" x14ac:dyDescent="0.25">
      <c r="A77" s="251"/>
      <c r="B77" s="95" t="s">
        <v>64</v>
      </c>
      <c r="C77" s="96" t="s">
        <v>3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113"/>
      <c r="T77" s="113"/>
      <c r="U77" s="114"/>
    </row>
    <row r="78" spans="1:21" collapsed="1" x14ac:dyDescent="0.25">
      <c r="A78" s="251"/>
      <c r="B78" s="95" t="s">
        <v>32</v>
      </c>
      <c r="C78" s="96" t="s">
        <v>3</v>
      </c>
      <c r="D78" s="115">
        <f t="shared" ref="D78:M78" si="75">SUM(D58:D77)</f>
        <v>0</v>
      </c>
      <c r="E78" s="115">
        <f t="shared" si="75"/>
        <v>0</v>
      </c>
      <c r="F78" s="115">
        <f t="shared" si="75"/>
        <v>0</v>
      </c>
      <c r="G78" s="115">
        <f t="shared" si="75"/>
        <v>0</v>
      </c>
      <c r="H78" s="115">
        <f t="shared" si="75"/>
        <v>0</v>
      </c>
      <c r="I78" s="115">
        <f t="shared" si="75"/>
        <v>0</v>
      </c>
      <c r="J78" s="115">
        <f t="shared" si="75"/>
        <v>0</v>
      </c>
      <c r="K78" s="115">
        <f t="shared" si="75"/>
        <v>0</v>
      </c>
      <c r="L78" s="115">
        <f t="shared" si="75"/>
        <v>0</v>
      </c>
      <c r="M78" s="115">
        <f t="shared" si="75"/>
        <v>0</v>
      </c>
      <c r="N78" s="115">
        <f t="shared" ref="N78:R78" si="76">SUM(N58:N77)</f>
        <v>0</v>
      </c>
      <c r="O78" s="115">
        <f t="shared" si="76"/>
        <v>0</v>
      </c>
      <c r="P78" s="115">
        <f t="shared" si="76"/>
        <v>0</v>
      </c>
      <c r="Q78" s="115">
        <f t="shared" si="76"/>
        <v>0</v>
      </c>
      <c r="R78" s="115">
        <f t="shared" si="76"/>
        <v>0</v>
      </c>
      <c r="S78" s="208"/>
      <c r="T78" s="113"/>
      <c r="U78" s="114"/>
    </row>
    <row r="79" spans="1:21" s="197" customFormat="1" ht="12.75" x14ac:dyDescent="0.25">
      <c r="A79" s="251"/>
      <c r="B79" s="193" t="s">
        <v>161</v>
      </c>
      <c r="C79" s="194" t="s">
        <v>163</v>
      </c>
      <c r="D79" s="198">
        <v>0.33</v>
      </c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209" t="s">
        <v>168</v>
      </c>
      <c r="T79" s="195"/>
      <c r="U79" s="196"/>
    </row>
    <row r="80" spans="1:21" s="197" customFormat="1" ht="12.75" x14ac:dyDescent="0.25">
      <c r="A80" s="251"/>
      <c r="B80" s="193" t="s">
        <v>162</v>
      </c>
      <c r="C80" s="194" t="s">
        <v>163</v>
      </c>
      <c r="D80" s="198">
        <v>8.0000000000000002E-3</v>
      </c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210" t="s">
        <v>169</v>
      </c>
      <c r="T80" s="195"/>
      <c r="U80" s="196"/>
    </row>
    <row r="81" spans="1:21" x14ac:dyDescent="0.25">
      <c r="A81" s="251"/>
      <c r="B81" s="95" t="s">
        <v>31</v>
      </c>
      <c r="C81" s="116"/>
      <c r="D81" s="115">
        <f>D78*(D79+D80)</f>
        <v>0</v>
      </c>
      <c r="E81" s="115">
        <f t="shared" ref="E81:R81" si="77">E78*(E79+E80)</f>
        <v>0</v>
      </c>
      <c r="F81" s="115">
        <f t="shared" si="77"/>
        <v>0</v>
      </c>
      <c r="G81" s="115">
        <f t="shared" si="77"/>
        <v>0</v>
      </c>
      <c r="H81" s="115">
        <f t="shared" si="77"/>
        <v>0</v>
      </c>
      <c r="I81" s="115">
        <f t="shared" si="77"/>
        <v>0</v>
      </c>
      <c r="J81" s="115">
        <f t="shared" si="77"/>
        <v>0</v>
      </c>
      <c r="K81" s="115">
        <f t="shared" si="77"/>
        <v>0</v>
      </c>
      <c r="L81" s="115">
        <f t="shared" si="77"/>
        <v>0</v>
      </c>
      <c r="M81" s="115">
        <f t="shared" si="77"/>
        <v>0</v>
      </c>
      <c r="N81" s="115">
        <f t="shared" si="77"/>
        <v>0</v>
      </c>
      <c r="O81" s="115">
        <f t="shared" si="77"/>
        <v>0</v>
      </c>
      <c r="P81" s="115">
        <f t="shared" si="77"/>
        <v>0</v>
      </c>
      <c r="Q81" s="115">
        <f t="shared" si="77"/>
        <v>0</v>
      </c>
      <c r="R81" s="115">
        <f t="shared" si="77"/>
        <v>0</v>
      </c>
      <c r="S81" s="210" t="s">
        <v>170</v>
      </c>
      <c r="T81" s="113"/>
      <c r="U81" s="114"/>
    </row>
    <row r="82" spans="1:21" x14ac:dyDescent="0.25">
      <c r="A82" s="247" t="s">
        <v>33</v>
      </c>
      <c r="B82" s="248"/>
      <c r="C82" s="117"/>
      <c r="D82" s="118">
        <f t="shared" ref="D82:F82" si="78">D78+D81</f>
        <v>0</v>
      </c>
      <c r="E82" s="118">
        <f t="shared" si="78"/>
        <v>0</v>
      </c>
      <c r="F82" s="118">
        <f t="shared" si="78"/>
        <v>0</v>
      </c>
      <c r="G82" s="118">
        <f>G78+G81</f>
        <v>0</v>
      </c>
      <c r="H82" s="118">
        <f t="shared" ref="H82:R82" si="79">H78+H81</f>
        <v>0</v>
      </c>
      <c r="I82" s="118">
        <f t="shared" si="79"/>
        <v>0</v>
      </c>
      <c r="J82" s="118">
        <f t="shared" si="79"/>
        <v>0</v>
      </c>
      <c r="K82" s="118">
        <f t="shared" si="79"/>
        <v>0</v>
      </c>
      <c r="L82" s="118">
        <f t="shared" si="79"/>
        <v>0</v>
      </c>
      <c r="M82" s="118">
        <f t="shared" si="79"/>
        <v>0</v>
      </c>
      <c r="N82" s="118">
        <f t="shared" si="79"/>
        <v>0</v>
      </c>
      <c r="O82" s="118">
        <f t="shared" si="79"/>
        <v>0</v>
      </c>
      <c r="P82" s="118">
        <f t="shared" si="79"/>
        <v>0</v>
      </c>
      <c r="Q82" s="118">
        <f t="shared" si="79"/>
        <v>0</v>
      </c>
      <c r="R82" s="118">
        <f t="shared" si="79"/>
        <v>0</v>
      </c>
      <c r="S82" s="210" t="s">
        <v>171</v>
      </c>
      <c r="T82" s="113"/>
      <c r="U82" s="114"/>
    </row>
    <row r="83" spans="1:21" ht="4.5" customHeight="1" x14ac:dyDescent="0.25">
      <c r="A83" s="81"/>
      <c r="B83" s="82"/>
      <c r="C83" s="84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20"/>
      <c r="S83" s="210"/>
      <c r="T83" s="113"/>
      <c r="U83" s="114"/>
    </row>
    <row r="84" spans="1:21" x14ac:dyDescent="0.25">
      <c r="A84" s="251" t="s">
        <v>34</v>
      </c>
      <c r="B84" s="95" t="s">
        <v>35</v>
      </c>
      <c r="C84" s="96" t="s">
        <v>3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209" t="s">
        <v>172</v>
      </c>
      <c r="T84" s="113"/>
      <c r="U84" s="114"/>
    </row>
    <row r="85" spans="1:21" x14ac:dyDescent="0.25">
      <c r="A85" s="251"/>
      <c r="B85" s="95" t="s">
        <v>36</v>
      </c>
      <c r="C85" s="96" t="s">
        <v>3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210" t="s">
        <v>173</v>
      </c>
      <c r="T85" s="113"/>
      <c r="U85" s="114"/>
    </row>
    <row r="86" spans="1:21" x14ac:dyDescent="0.25">
      <c r="A86" s="251"/>
      <c r="B86" s="95" t="s">
        <v>37</v>
      </c>
      <c r="C86" s="96" t="s">
        <v>3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210" t="s">
        <v>174</v>
      </c>
      <c r="T86" s="113"/>
      <c r="U86" s="114"/>
    </row>
    <row r="87" spans="1:21" x14ac:dyDescent="0.25">
      <c r="A87" s="251"/>
      <c r="B87" s="95" t="s">
        <v>38</v>
      </c>
      <c r="C87" s="96" t="s">
        <v>3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208"/>
      <c r="T87" s="113"/>
      <c r="U87" s="114"/>
    </row>
    <row r="88" spans="1:21" x14ac:dyDescent="0.25">
      <c r="A88" s="251"/>
      <c r="B88" s="95" t="s">
        <v>78</v>
      </c>
      <c r="C88" s="96" t="s">
        <v>3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208"/>
      <c r="T88" s="113"/>
      <c r="U88" s="114"/>
    </row>
    <row r="89" spans="1:21" x14ac:dyDescent="0.25">
      <c r="A89" s="251"/>
      <c r="B89" s="95" t="s">
        <v>39</v>
      </c>
      <c r="C89" s="96" t="s">
        <v>3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208"/>
      <c r="T89" s="113"/>
      <c r="U89" s="114"/>
    </row>
    <row r="90" spans="1:21" x14ac:dyDescent="0.25">
      <c r="A90" s="251"/>
      <c r="B90" s="95" t="s">
        <v>65</v>
      </c>
      <c r="C90" s="96" t="s">
        <v>3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113"/>
      <c r="T90" s="113"/>
      <c r="U90" s="114"/>
    </row>
    <row r="91" spans="1:21" x14ac:dyDescent="0.25">
      <c r="A91" s="251"/>
      <c r="B91" s="95" t="s">
        <v>66</v>
      </c>
      <c r="C91" s="96" t="s">
        <v>3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113"/>
      <c r="T91" s="113"/>
      <c r="U91" s="114"/>
    </row>
    <row r="92" spans="1:21" x14ac:dyDescent="0.25">
      <c r="A92" s="251"/>
      <c r="B92" s="95" t="s">
        <v>67</v>
      </c>
      <c r="C92" s="96" t="s">
        <v>3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113"/>
      <c r="T92" s="113"/>
      <c r="U92" s="114"/>
    </row>
    <row r="93" spans="1:21" x14ac:dyDescent="0.25">
      <c r="A93" s="251"/>
      <c r="B93" s="95" t="s">
        <v>68</v>
      </c>
      <c r="C93" s="96" t="s">
        <v>3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113"/>
      <c r="T93" s="113"/>
      <c r="U93" s="114"/>
    </row>
    <row r="94" spans="1:21" x14ac:dyDescent="0.25">
      <c r="A94" s="247" t="s">
        <v>40</v>
      </c>
      <c r="B94" s="248"/>
      <c r="C94" s="117"/>
      <c r="D94" s="118">
        <f t="shared" ref="D94:R94" si="80">SUM(D84:D93)</f>
        <v>0</v>
      </c>
      <c r="E94" s="118">
        <f t="shared" si="80"/>
        <v>0</v>
      </c>
      <c r="F94" s="118">
        <f t="shared" si="80"/>
        <v>0</v>
      </c>
      <c r="G94" s="118">
        <f t="shared" si="80"/>
        <v>0</v>
      </c>
      <c r="H94" s="118">
        <f t="shared" si="80"/>
        <v>0</v>
      </c>
      <c r="I94" s="118">
        <f t="shared" si="80"/>
        <v>0</v>
      </c>
      <c r="J94" s="118">
        <f t="shared" si="80"/>
        <v>0</v>
      </c>
      <c r="K94" s="118">
        <f t="shared" si="80"/>
        <v>0</v>
      </c>
      <c r="L94" s="118">
        <f t="shared" si="80"/>
        <v>0</v>
      </c>
      <c r="M94" s="118">
        <f t="shared" si="80"/>
        <v>0</v>
      </c>
      <c r="N94" s="118">
        <f t="shared" si="80"/>
        <v>0</v>
      </c>
      <c r="O94" s="118">
        <f t="shared" si="80"/>
        <v>0</v>
      </c>
      <c r="P94" s="118">
        <f t="shared" si="80"/>
        <v>0</v>
      </c>
      <c r="Q94" s="118">
        <f t="shared" si="80"/>
        <v>0</v>
      </c>
      <c r="R94" s="118">
        <f t="shared" si="80"/>
        <v>0</v>
      </c>
      <c r="S94" s="113"/>
      <c r="T94" s="113"/>
      <c r="U94" s="114"/>
    </row>
    <row r="95" spans="1:21" ht="4.5" customHeight="1" x14ac:dyDescent="0.25">
      <c r="A95" s="81"/>
      <c r="B95" s="82"/>
      <c r="C95" s="84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20"/>
      <c r="S95" s="113"/>
      <c r="T95" s="113"/>
      <c r="U95" s="114"/>
    </row>
    <row r="96" spans="1:21" ht="16.5" customHeight="1" x14ac:dyDescent="0.25">
      <c r="A96" s="246" t="s">
        <v>45</v>
      </c>
      <c r="B96" s="246"/>
      <c r="C96" s="96" t="s">
        <v>3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113"/>
      <c r="T96" s="113"/>
      <c r="U96" s="114"/>
    </row>
    <row r="97" spans="1:21" ht="16.5" customHeight="1" x14ac:dyDescent="0.25">
      <c r="A97" s="246" t="s">
        <v>46</v>
      </c>
      <c r="B97" s="246"/>
      <c r="C97" s="96" t="s">
        <v>3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113"/>
      <c r="T97" s="113"/>
      <c r="U97" s="114"/>
    </row>
    <row r="98" spans="1:21" ht="16.5" customHeight="1" x14ac:dyDescent="0.25">
      <c r="A98" s="246" t="s">
        <v>47</v>
      </c>
      <c r="B98" s="246"/>
      <c r="C98" s="96" t="s">
        <v>3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113"/>
      <c r="T98" s="113"/>
      <c r="U98" s="114"/>
    </row>
    <row r="99" spans="1:21" ht="16.5" customHeight="1" x14ac:dyDescent="0.25">
      <c r="A99" s="246" t="s">
        <v>48</v>
      </c>
      <c r="B99" s="246"/>
      <c r="C99" s="96" t="s">
        <v>3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113"/>
      <c r="T99" s="113"/>
      <c r="U99" s="114"/>
    </row>
    <row r="100" spans="1:21" ht="16.5" customHeight="1" x14ac:dyDescent="0.25">
      <c r="A100" s="246" t="s">
        <v>49</v>
      </c>
      <c r="B100" s="246"/>
      <c r="C100" s="96" t="s">
        <v>3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113"/>
      <c r="T100" s="113"/>
      <c r="U100" s="114"/>
    </row>
    <row r="101" spans="1:21" ht="16.5" hidden="1" customHeight="1" outlineLevel="1" x14ac:dyDescent="0.25">
      <c r="A101" s="246" t="s">
        <v>50</v>
      </c>
      <c r="B101" s="246"/>
      <c r="C101" s="96" t="s">
        <v>3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113"/>
      <c r="T101" s="113"/>
      <c r="U101" s="114"/>
    </row>
    <row r="102" spans="1:21" ht="16.5" hidden="1" customHeight="1" outlineLevel="1" x14ac:dyDescent="0.25">
      <c r="A102" s="246" t="s">
        <v>51</v>
      </c>
      <c r="B102" s="246"/>
      <c r="C102" s="96" t="s">
        <v>3</v>
      </c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113"/>
      <c r="T102" s="113"/>
      <c r="U102" s="114"/>
    </row>
    <row r="103" spans="1:21" ht="16.5" hidden="1" customHeight="1" outlineLevel="1" x14ac:dyDescent="0.25">
      <c r="A103" s="246" t="s">
        <v>52</v>
      </c>
      <c r="B103" s="246"/>
      <c r="C103" s="96" t="s">
        <v>3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113"/>
      <c r="T103" s="113"/>
      <c r="U103" s="114"/>
    </row>
    <row r="104" spans="1:21" ht="16.5" hidden="1" customHeight="1" outlineLevel="1" x14ac:dyDescent="0.25">
      <c r="A104" s="246" t="s">
        <v>53</v>
      </c>
      <c r="B104" s="246"/>
      <c r="C104" s="96" t="s">
        <v>3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113"/>
      <c r="T104" s="113"/>
      <c r="U104" s="114"/>
    </row>
    <row r="105" spans="1:21" ht="16.5" hidden="1" customHeight="1" outlineLevel="1" x14ac:dyDescent="0.25">
      <c r="A105" s="246" t="s">
        <v>54</v>
      </c>
      <c r="B105" s="246"/>
      <c r="C105" s="96" t="s">
        <v>3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113"/>
      <c r="T105" s="113"/>
      <c r="U105" s="114"/>
    </row>
    <row r="106" spans="1:21" s="123" customFormat="1" collapsed="1" x14ac:dyDescent="0.25">
      <c r="A106" s="247" t="s">
        <v>41</v>
      </c>
      <c r="B106" s="248"/>
      <c r="C106" s="124" t="s">
        <v>3</v>
      </c>
      <c r="D106" s="118">
        <f t="shared" ref="D106:R106" si="81">SUM(D96:D105)</f>
        <v>0</v>
      </c>
      <c r="E106" s="118">
        <f t="shared" ref="E106:L106" si="82">SUM(E96:E105)</f>
        <v>0</v>
      </c>
      <c r="F106" s="118">
        <f t="shared" si="82"/>
        <v>0</v>
      </c>
      <c r="G106" s="118">
        <f t="shared" si="82"/>
        <v>0</v>
      </c>
      <c r="H106" s="118">
        <f t="shared" si="82"/>
        <v>0</v>
      </c>
      <c r="I106" s="118">
        <f t="shared" si="82"/>
        <v>0</v>
      </c>
      <c r="J106" s="118">
        <f t="shared" si="82"/>
        <v>0</v>
      </c>
      <c r="K106" s="118">
        <f t="shared" si="82"/>
        <v>0</v>
      </c>
      <c r="L106" s="118">
        <f t="shared" si="82"/>
        <v>0</v>
      </c>
      <c r="M106" s="118">
        <f t="shared" si="81"/>
        <v>0</v>
      </c>
      <c r="N106" s="118">
        <f t="shared" si="81"/>
        <v>0</v>
      </c>
      <c r="O106" s="118">
        <f t="shared" si="81"/>
        <v>0</v>
      </c>
      <c r="P106" s="118">
        <f t="shared" si="81"/>
        <v>0</v>
      </c>
      <c r="Q106" s="118">
        <f t="shared" si="81"/>
        <v>0</v>
      </c>
      <c r="R106" s="118">
        <f t="shared" si="81"/>
        <v>0</v>
      </c>
      <c r="S106" s="121"/>
      <c r="T106" s="121"/>
      <c r="U106" s="122"/>
    </row>
    <row r="107" spans="1:21" ht="4.5" customHeight="1" x14ac:dyDescent="0.25">
      <c r="A107" s="81"/>
      <c r="B107" s="82"/>
      <c r="C107" s="84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20"/>
      <c r="S107" s="113"/>
      <c r="T107" s="113"/>
      <c r="U107" s="114"/>
    </row>
    <row r="108" spans="1:21" s="110" customFormat="1" ht="20.25" customHeight="1" x14ac:dyDescent="0.25">
      <c r="A108" s="242" t="s">
        <v>42</v>
      </c>
      <c r="B108" s="243"/>
      <c r="C108" s="125" t="s">
        <v>3</v>
      </c>
      <c r="D108" s="108">
        <f>D82+D94+D106</f>
        <v>0</v>
      </c>
      <c r="E108" s="108">
        <f t="shared" ref="E108:R108" si="83">E82+E94+E106</f>
        <v>0</v>
      </c>
      <c r="F108" s="108">
        <f t="shared" si="83"/>
        <v>0</v>
      </c>
      <c r="G108" s="108">
        <f t="shared" si="83"/>
        <v>0</v>
      </c>
      <c r="H108" s="108">
        <f t="shared" si="83"/>
        <v>0</v>
      </c>
      <c r="I108" s="108">
        <f t="shared" si="83"/>
        <v>0</v>
      </c>
      <c r="J108" s="108">
        <f t="shared" si="83"/>
        <v>0</v>
      </c>
      <c r="K108" s="108">
        <f t="shared" si="83"/>
        <v>0</v>
      </c>
      <c r="L108" s="108">
        <f t="shared" si="83"/>
        <v>0</v>
      </c>
      <c r="M108" s="108">
        <f t="shared" si="83"/>
        <v>0</v>
      </c>
      <c r="N108" s="108">
        <f t="shared" si="83"/>
        <v>0</v>
      </c>
      <c r="O108" s="108">
        <f t="shared" si="83"/>
        <v>0</v>
      </c>
      <c r="P108" s="108">
        <f t="shared" si="83"/>
        <v>0</v>
      </c>
      <c r="Q108" s="108">
        <f t="shared" si="83"/>
        <v>0</v>
      </c>
      <c r="R108" s="108">
        <f t="shared" si="83"/>
        <v>0</v>
      </c>
      <c r="S108" s="126"/>
      <c r="T108" s="126"/>
      <c r="U108" s="127"/>
    </row>
    <row r="109" spans="1:21" ht="4.5" customHeight="1" x14ac:dyDescent="0.25">
      <c r="A109" s="81"/>
      <c r="B109" s="82"/>
      <c r="C109" s="84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20"/>
      <c r="S109" s="113"/>
      <c r="T109" s="113"/>
      <c r="U109" s="114"/>
    </row>
    <row r="110" spans="1:21" ht="23.25" customHeight="1" x14ac:dyDescent="0.25">
      <c r="A110" s="128"/>
      <c r="B110" s="89"/>
      <c r="C110" s="91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30"/>
      <c r="S110" s="113"/>
      <c r="T110" s="113"/>
      <c r="U110" s="114"/>
    </row>
    <row r="111" spans="1:21" s="110" customFormat="1" ht="21" customHeight="1" x14ac:dyDescent="0.25">
      <c r="A111" s="244" t="s">
        <v>43</v>
      </c>
      <c r="B111" s="245"/>
      <c r="C111" s="131" t="s">
        <v>3</v>
      </c>
      <c r="D111" s="132">
        <f t="shared" ref="D111:R111" si="84">D53-D108</f>
        <v>0</v>
      </c>
      <c r="E111" s="132">
        <f t="shared" si="84"/>
        <v>0</v>
      </c>
      <c r="F111" s="132">
        <f t="shared" si="84"/>
        <v>0</v>
      </c>
      <c r="G111" s="132">
        <f t="shared" si="84"/>
        <v>0</v>
      </c>
      <c r="H111" s="132">
        <f t="shared" si="84"/>
        <v>0</v>
      </c>
      <c r="I111" s="132">
        <f t="shared" si="84"/>
        <v>0</v>
      </c>
      <c r="J111" s="132">
        <f t="shared" si="84"/>
        <v>0</v>
      </c>
      <c r="K111" s="132">
        <f t="shared" si="84"/>
        <v>0</v>
      </c>
      <c r="L111" s="132">
        <f t="shared" si="84"/>
        <v>0</v>
      </c>
      <c r="M111" s="132">
        <f t="shared" si="84"/>
        <v>0</v>
      </c>
      <c r="N111" s="132">
        <f t="shared" si="84"/>
        <v>0</v>
      </c>
      <c r="O111" s="132">
        <f t="shared" si="84"/>
        <v>0</v>
      </c>
      <c r="P111" s="132">
        <f t="shared" si="84"/>
        <v>0</v>
      </c>
      <c r="Q111" s="132">
        <f t="shared" si="84"/>
        <v>0</v>
      </c>
      <c r="R111" s="132">
        <f t="shared" si="84"/>
        <v>0</v>
      </c>
      <c r="S111" s="126"/>
      <c r="T111" s="126"/>
      <c r="U111" s="127"/>
    </row>
    <row r="112" spans="1:21" ht="4.5" customHeight="1" x14ac:dyDescent="0.25">
      <c r="A112" s="81"/>
      <c r="B112" s="82"/>
      <c r="C112" s="84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20"/>
      <c r="S112" s="113"/>
      <c r="T112" s="113"/>
      <c r="U112" s="114"/>
    </row>
    <row r="113" spans="1:21" s="205" customFormat="1" ht="13.5" customHeight="1" x14ac:dyDescent="0.25">
      <c r="A113" s="199"/>
      <c r="B113" s="200"/>
      <c r="C113" s="201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3"/>
      <c r="T113" s="203"/>
      <c r="U113" s="204"/>
    </row>
    <row r="114" spans="1:21" s="205" customFormat="1" ht="19.5" customHeight="1" x14ac:dyDescent="0.25">
      <c r="A114" s="244" t="s">
        <v>164</v>
      </c>
      <c r="B114" s="245"/>
      <c r="C114" s="131" t="s">
        <v>3</v>
      </c>
      <c r="D114" s="132">
        <f>D111</f>
        <v>0</v>
      </c>
      <c r="E114" s="132">
        <f>D114+E111</f>
        <v>0</v>
      </c>
      <c r="F114" s="132">
        <f t="shared" ref="F114:P114" si="85">E114+F111</f>
        <v>0</v>
      </c>
      <c r="G114" s="132">
        <f t="shared" si="85"/>
        <v>0</v>
      </c>
      <c r="H114" s="132">
        <f t="shared" si="85"/>
        <v>0</v>
      </c>
      <c r="I114" s="132">
        <f t="shared" si="85"/>
        <v>0</v>
      </c>
      <c r="J114" s="132">
        <f t="shared" si="85"/>
        <v>0</v>
      </c>
      <c r="K114" s="132">
        <f t="shared" si="85"/>
        <v>0</v>
      </c>
      <c r="L114" s="132">
        <f t="shared" si="85"/>
        <v>0</v>
      </c>
      <c r="M114" s="132">
        <f t="shared" si="85"/>
        <v>0</v>
      </c>
      <c r="N114" s="132">
        <f t="shared" si="85"/>
        <v>0</v>
      </c>
      <c r="O114" s="132">
        <f t="shared" si="85"/>
        <v>0</v>
      </c>
      <c r="P114" s="132">
        <f t="shared" si="85"/>
        <v>0</v>
      </c>
      <c r="Q114" s="132">
        <f t="shared" ref="Q114" si="86">P114+Q111</f>
        <v>0</v>
      </c>
      <c r="R114" s="132">
        <f t="shared" ref="R114" si="87">Q114+R111</f>
        <v>0</v>
      </c>
      <c r="S114" s="203"/>
      <c r="T114" s="203"/>
      <c r="U114" s="204"/>
    </row>
    <row r="115" spans="1:21" s="205" customFormat="1" ht="4.5" customHeight="1" x14ac:dyDescent="0.25">
      <c r="A115" s="81"/>
      <c r="B115" s="82"/>
      <c r="C115" s="84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20"/>
      <c r="S115" s="203"/>
      <c r="T115" s="203"/>
      <c r="U115" s="204"/>
    </row>
    <row r="116" spans="1:21" s="205" customFormat="1" ht="13.5" customHeight="1" x14ac:dyDescent="0.25">
      <c r="A116" s="199"/>
      <c r="B116" s="200"/>
      <c r="C116" s="201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3"/>
      <c r="T116" s="203"/>
      <c r="U116" s="204"/>
    </row>
    <row r="117" spans="1:21" x14ac:dyDescent="0.25">
      <c r="B117" s="111"/>
      <c r="C117" s="87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4"/>
    </row>
    <row r="118" spans="1:21" x14ac:dyDescent="0.25">
      <c r="B118" s="111"/>
      <c r="C118" s="87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4"/>
    </row>
    <row r="119" spans="1:21" x14ac:dyDescent="0.25">
      <c r="B119" s="111"/>
      <c r="C119" s="8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4"/>
    </row>
    <row r="120" spans="1:21" x14ac:dyDescent="0.25">
      <c r="B120" s="111"/>
      <c r="C120" s="8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4"/>
    </row>
    <row r="121" spans="1:21" x14ac:dyDescent="0.25">
      <c r="B121" s="111"/>
      <c r="C121" s="87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4"/>
    </row>
    <row r="122" spans="1:21" x14ac:dyDescent="0.25">
      <c r="B122" s="111"/>
      <c r="C122" s="87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4"/>
    </row>
    <row r="123" spans="1:21" x14ac:dyDescent="0.25">
      <c r="B123" s="111"/>
      <c r="C123" s="87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4"/>
    </row>
    <row r="124" spans="1:21" x14ac:dyDescent="0.25">
      <c r="B124" s="111"/>
      <c r="C124" s="87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4"/>
    </row>
    <row r="125" spans="1:21" x14ac:dyDescent="0.25">
      <c r="B125" s="111"/>
      <c r="C125" s="87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4"/>
    </row>
    <row r="126" spans="1:21" x14ac:dyDescent="0.25">
      <c r="B126" s="111"/>
      <c r="C126" s="87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4"/>
    </row>
    <row r="127" spans="1:21" x14ac:dyDescent="0.25">
      <c r="B127" s="111"/>
      <c r="C127" s="87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4"/>
    </row>
    <row r="128" spans="1:21" x14ac:dyDescent="0.25">
      <c r="B128" s="111"/>
      <c r="C128" s="87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4"/>
    </row>
    <row r="129" spans="2:21" x14ac:dyDescent="0.25">
      <c r="B129" s="111"/>
      <c r="C129" s="87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4"/>
    </row>
    <row r="130" spans="2:21" x14ac:dyDescent="0.25">
      <c r="B130" s="111"/>
      <c r="C130" s="87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4"/>
    </row>
    <row r="131" spans="2:21" x14ac:dyDescent="0.25">
      <c r="B131" s="111"/>
      <c r="C131" s="87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4"/>
    </row>
    <row r="132" spans="2:21" x14ac:dyDescent="0.25">
      <c r="B132" s="111"/>
      <c r="C132" s="87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4"/>
    </row>
    <row r="133" spans="2:21" x14ac:dyDescent="0.25">
      <c r="B133" s="111"/>
      <c r="C133" s="87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4"/>
    </row>
    <row r="134" spans="2:21" x14ac:dyDescent="0.25">
      <c r="B134" s="111"/>
      <c r="C134" s="87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4"/>
    </row>
    <row r="135" spans="2:21" x14ac:dyDescent="0.25">
      <c r="B135" s="111"/>
      <c r="C135" s="87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4"/>
    </row>
    <row r="136" spans="2:21" x14ac:dyDescent="0.25">
      <c r="B136" s="111"/>
      <c r="C136" s="87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4"/>
    </row>
    <row r="137" spans="2:21" x14ac:dyDescent="0.25">
      <c r="B137" s="111"/>
      <c r="C137" s="87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4"/>
    </row>
    <row r="138" spans="2:21" x14ac:dyDescent="0.25">
      <c r="B138" s="111"/>
      <c r="C138" s="87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4"/>
    </row>
    <row r="139" spans="2:21" x14ac:dyDescent="0.25">
      <c r="B139" s="111"/>
      <c r="C139" s="87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4"/>
    </row>
    <row r="140" spans="2:21" x14ac:dyDescent="0.25">
      <c r="B140" s="111"/>
      <c r="C140" s="87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4"/>
    </row>
    <row r="141" spans="2:21" x14ac:dyDescent="0.25">
      <c r="B141" s="111"/>
      <c r="C141" s="87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4"/>
    </row>
    <row r="142" spans="2:21" x14ac:dyDescent="0.25">
      <c r="B142" s="111"/>
      <c r="C142" s="87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4"/>
    </row>
    <row r="143" spans="2:21" x14ac:dyDescent="0.25">
      <c r="B143" s="111"/>
      <c r="C143" s="87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4"/>
    </row>
    <row r="144" spans="2:21" x14ac:dyDescent="0.25">
      <c r="B144" s="111"/>
      <c r="C144" s="87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4"/>
    </row>
    <row r="145" spans="2:21" x14ac:dyDescent="0.25">
      <c r="B145" s="111"/>
      <c r="C145" s="87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4"/>
    </row>
    <row r="146" spans="2:21" x14ac:dyDescent="0.25">
      <c r="B146" s="111"/>
      <c r="C146" s="87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4"/>
    </row>
    <row r="147" spans="2:21" x14ac:dyDescent="0.25">
      <c r="B147" s="111"/>
      <c r="C147" s="87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4"/>
    </row>
    <row r="148" spans="2:21" x14ac:dyDescent="0.25">
      <c r="B148" s="111"/>
      <c r="C148" s="87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4"/>
    </row>
    <row r="149" spans="2:21" x14ac:dyDescent="0.25">
      <c r="B149" s="111"/>
      <c r="C149" s="87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4"/>
    </row>
    <row r="150" spans="2:21" x14ac:dyDescent="0.25">
      <c r="B150" s="111"/>
      <c r="C150" s="87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4"/>
    </row>
    <row r="151" spans="2:21" x14ac:dyDescent="0.25">
      <c r="B151" s="111"/>
      <c r="C151" s="87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4"/>
    </row>
    <row r="152" spans="2:21" x14ac:dyDescent="0.25">
      <c r="B152" s="111"/>
      <c r="C152" s="87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4"/>
    </row>
    <row r="153" spans="2:21" x14ac:dyDescent="0.25">
      <c r="B153" s="111"/>
      <c r="C153" s="87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4"/>
    </row>
    <row r="154" spans="2:21" x14ac:dyDescent="0.25">
      <c r="B154" s="111"/>
      <c r="C154" s="87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4"/>
    </row>
    <row r="155" spans="2:21" x14ac:dyDescent="0.25">
      <c r="B155" s="111"/>
      <c r="C155" s="87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4"/>
    </row>
    <row r="156" spans="2:21" x14ac:dyDescent="0.25">
      <c r="B156" s="111"/>
      <c r="C156" s="87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4"/>
    </row>
    <row r="157" spans="2:21" x14ac:dyDescent="0.25">
      <c r="B157" s="111"/>
      <c r="C157" s="87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4"/>
    </row>
    <row r="158" spans="2:21" x14ac:dyDescent="0.25">
      <c r="B158" s="111"/>
      <c r="C158" s="87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4"/>
    </row>
    <row r="159" spans="2:21" x14ac:dyDescent="0.25">
      <c r="B159" s="111"/>
      <c r="C159" s="87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4"/>
    </row>
    <row r="160" spans="2:21" x14ac:dyDescent="0.25">
      <c r="B160" s="111"/>
      <c r="C160" s="87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4"/>
    </row>
    <row r="161" spans="2:21" x14ac:dyDescent="0.25">
      <c r="B161" s="111"/>
      <c r="C161" s="87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4"/>
    </row>
    <row r="162" spans="2:21" x14ac:dyDescent="0.25">
      <c r="B162" s="111"/>
      <c r="C162" s="87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4"/>
    </row>
    <row r="163" spans="2:21" x14ac:dyDescent="0.25">
      <c r="B163" s="111"/>
      <c r="C163" s="87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4"/>
    </row>
    <row r="164" spans="2:21" x14ac:dyDescent="0.25">
      <c r="B164" s="111"/>
      <c r="C164" s="87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4"/>
    </row>
    <row r="165" spans="2:21" x14ac:dyDescent="0.25">
      <c r="B165" s="111"/>
      <c r="C165" s="87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4"/>
    </row>
    <row r="166" spans="2:21" x14ac:dyDescent="0.25">
      <c r="B166" s="111"/>
      <c r="C166" s="87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4"/>
    </row>
    <row r="167" spans="2:21" x14ac:dyDescent="0.25">
      <c r="B167" s="111"/>
      <c r="C167" s="87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4"/>
    </row>
    <row r="168" spans="2:21" x14ac:dyDescent="0.25">
      <c r="B168" s="111"/>
      <c r="C168" s="87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4"/>
    </row>
    <row r="169" spans="2:21" x14ac:dyDescent="0.25">
      <c r="B169" s="111"/>
      <c r="C169" s="87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4"/>
    </row>
    <row r="170" spans="2:21" x14ac:dyDescent="0.25">
      <c r="B170" s="111"/>
      <c r="C170" s="87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4"/>
    </row>
    <row r="171" spans="2:21" x14ac:dyDescent="0.25">
      <c r="B171" s="111"/>
      <c r="C171" s="87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4"/>
    </row>
    <row r="172" spans="2:21" x14ac:dyDescent="0.25">
      <c r="B172" s="111"/>
      <c r="C172" s="87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4"/>
    </row>
    <row r="173" spans="2:21" x14ac:dyDescent="0.25">
      <c r="B173" s="111"/>
      <c r="C173" s="87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4"/>
    </row>
    <row r="174" spans="2:21" x14ac:dyDescent="0.25">
      <c r="B174" s="111"/>
      <c r="C174" s="87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4"/>
    </row>
    <row r="175" spans="2:21" x14ac:dyDescent="0.25">
      <c r="B175" s="111"/>
      <c r="C175" s="87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4"/>
    </row>
    <row r="176" spans="2:21" x14ac:dyDescent="0.25">
      <c r="B176" s="111"/>
      <c r="C176" s="87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4"/>
    </row>
    <row r="177" spans="2:21" x14ac:dyDescent="0.25">
      <c r="B177" s="111"/>
      <c r="C177" s="87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4"/>
    </row>
    <row r="178" spans="2:21" x14ac:dyDescent="0.25">
      <c r="B178" s="111"/>
      <c r="C178" s="87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4"/>
    </row>
    <row r="179" spans="2:21" x14ac:dyDescent="0.25">
      <c r="B179" s="111"/>
      <c r="C179" s="87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4"/>
    </row>
    <row r="180" spans="2:21" x14ac:dyDescent="0.25">
      <c r="B180" s="111"/>
      <c r="C180" s="87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4"/>
    </row>
    <row r="181" spans="2:21" x14ac:dyDescent="0.25">
      <c r="B181" s="111"/>
      <c r="C181" s="87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4"/>
    </row>
    <row r="182" spans="2:21" x14ac:dyDescent="0.25">
      <c r="B182" s="111"/>
      <c r="C182" s="87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4"/>
    </row>
    <row r="183" spans="2:21" x14ac:dyDescent="0.25">
      <c r="B183" s="111"/>
      <c r="C183" s="87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4"/>
    </row>
    <row r="184" spans="2:21" x14ac:dyDescent="0.25">
      <c r="B184" s="111"/>
      <c r="C184" s="87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4"/>
    </row>
    <row r="185" spans="2:21" x14ac:dyDescent="0.25">
      <c r="B185" s="111"/>
      <c r="C185" s="87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4"/>
    </row>
    <row r="186" spans="2:21" x14ac:dyDescent="0.25">
      <c r="B186" s="111"/>
      <c r="C186" s="87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4"/>
    </row>
    <row r="187" spans="2:21" x14ac:dyDescent="0.25">
      <c r="B187" s="111"/>
      <c r="C187" s="87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4"/>
    </row>
    <row r="188" spans="2:21" x14ac:dyDescent="0.25">
      <c r="B188" s="111"/>
      <c r="C188" s="87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4"/>
    </row>
    <row r="189" spans="2:21" x14ac:dyDescent="0.25">
      <c r="B189" s="111"/>
      <c r="C189" s="87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4"/>
    </row>
    <row r="190" spans="2:21" x14ac:dyDescent="0.25">
      <c r="B190" s="111"/>
      <c r="C190" s="87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4"/>
    </row>
    <row r="191" spans="2:21" x14ac:dyDescent="0.25">
      <c r="B191" s="111"/>
      <c r="C191" s="87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4"/>
    </row>
    <row r="192" spans="2:21" x14ac:dyDescent="0.25">
      <c r="B192" s="111"/>
      <c r="C192" s="87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4"/>
    </row>
    <row r="193" spans="2:21" x14ac:dyDescent="0.25">
      <c r="B193" s="111"/>
      <c r="C193" s="87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4"/>
    </row>
    <row r="194" spans="2:21" x14ac:dyDescent="0.25">
      <c r="B194" s="111"/>
      <c r="C194" s="87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4"/>
    </row>
    <row r="195" spans="2:21" x14ac:dyDescent="0.25">
      <c r="B195" s="111"/>
      <c r="C195" s="87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4"/>
    </row>
    <row r="196" spans="2:21" x14ac:dyDescent="0.25">
      <c r="B196" s="111"/>
      <c r="C196" s="87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4"/>
    </row>
    <row r="197" spans="2:21" x14ac:dyDescent="0.25">
      <c r="B197" s="111"/>
      <c r="C197" s="87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4"/>
    </row>
    <row r="198" spans="2:21" x14ac:dyDescent="0.25">
      <c r="B198" s="111"/>
      <c r="C198" s="87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4"/>
    </row>
    <row r="199" spans="2:21" x14ac:dyDescent="0.25">
      <c r="B199" s="111"/>
      <c r="C199" s="87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4"/>
    </row>
    <row r="200" spans="2:21" x14ac:dyDescent="0.25">
      <c r="B200" s="111"/>
      <c r="C200" s="87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4"/>
    </row>
    <row r="201" spans="2:21" x14ac:dyDescent="0.25">
      <c r="B201" s="111"/>
      <c r="C201" s="87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4"/>
    </row>
    <row r="202" spans="2:21" x14ac:dyDescent="0.25">
      <c r="B202" s="111"/>
      <c r="C202" s="87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4"/>
    </row>
    <row r="203" spans="2:21" x14ac:dyDescent="0.25">
      <c r="B203" s="111"/>
      <c r="C203" s="87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4"/>
    </row>
    <row r="204" spans="2:21" x14ac:dyDescent="0.25">
      <c r="B204" s="111"/>
      <c r="C204" s="87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4"/>
    </row>
    <row r="205" spans="2:21" x14ac:dyDescent="0.25">
      <c r="B205" s="111"/>
      <c r="C205" s="87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4"/>
    </row>
    <row r="206" spans="2:21" x14ac:dyDescent="0.25">
      <c r="B206" s="111"/>
      <c r="C206" s="87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4"/>
    </row>
    <row r="207" spans="2:21" x14ac:dyDescent="0.25">
      <c r="B207" s="111"/>
      <c r="C207" s="87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4"/>
    </row>
    <row r="208" spans="2:21" x14ac:dyDescent="0.25">
      <c r="B208" s="111"/>
      <c r="C208" s="87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4"/>
    </row>
    <row r="209" spans="2:21" x14ac:dyDescent="0.25">
      <c r="B209" s="111"/>
      <c r="C209" s="87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4"/>
    </row>
    <row r="210" spans="2:21" x14ac:dyDescent="0.25">
      <c r="B210" s="111"/>
      <c r="C210" s="87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4"/>
    </row>
    <row r="211" spans="2:21" x14ac:dyDescent="0.25">
      <c r="B211" s="111"/>
      <c r="C211" s="87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4"/>
    </row>
    <row r="212" spans="2:21" x14ac:dyDescent="0.25">
      <c r="B212" s="111"/>
      <c r="C212" s="87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4"/>
    </row>
    <row r="213" spans="2:21" x14ac:dyDescent="0.25">
      <c r="B213" s="111"/>
      <c r="C213" s="87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4"/>
    </row>
    <row r="214" spans="2:21" x14ac:dyDescent="0.25">
      <c r="B214" s="111"/>
      <c r="C214" s="87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4"/>
    </row>
    <row r="215" spans="2:21" x14ac:dyDescent="0.25">
      <c r="B215" s="111"/>
      <c r="C215" s="87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4"/>
    </row>
    <row r="216" spans="2:21" x14ac:dyDescent="0.25">
      <c r="B216" s="111"/>
      <c r="C216" s="87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4"/>
    </row>
    <row r="217" spans="2:21" x14ac:dyDescent="0.25">
      <c r="B217" s="111"/>
      <c r="C217" s="87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4"/>
    </row>
    <row r="218" spans="2:21" x14ac:dyDescent="0.25">
      <c r="B218" s="111"/>
      <c r="C218" s="87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4"/>
    </row>
    <row r="219" spans="2:21" x14ac:dyDescent="0.25">
      <c r="B219" s="111"/>
      <c r="C219" s="87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4"/>
    </row>
    <row r="220" spans="2:21" x14ac:dyDescent="0.25">
      <c r="B220" s="111"/>
      <c r="C220" s="87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4"/>
    </row>
    <row r="221" spans="2:21" x14ac:dyDescent="0.25">
      <c r="B221" s="111"/>
      <c r="C221" s="87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4"/>
    </row>
    <row r="222" spans="2:21" x14ac:dyDescent="0.25">
      <c r="B222" s="111"/>
      <c r="C222" s="87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4"/>
    </row>
    <row r="223" spans="2:21" x14ac:dyDescent="0.25">
      <c r="B223" s="111"/>
      <c r="C223" s="87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4"/>
    </row>
    <row r="224" spans="2:21" x14ac:dyDescent="0.25">
      <c r="B224" s="111"/>
      <c r="C224" s="87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4"/>
    </row>
    <row r="225" spans="2:21" x14ac:dyDescent="0.25">
      <c r="B225" s="111"/>
      <c r="C225" s="87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4"/>
    </row>
    <row r="226" spans="2:21" x14ac:dyDescent="0.25">
      <c r="B226" s="111"/>
      <c r="C226" s="87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4"/>
    </row>
    <row r="227" spans="2:21" x14ac:dyDescent="0.25">
      <c r="B227" s="111"/>
      <c r="C227" s="87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4"/>
    </row>
    <row r="228" spans="2:21" x14ac:dyDescent="0.25">
      <c r="B228" s="111"/>
      <c r="C228" s="87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4"/>
    </row>
    <row r="229" spans="2:21" x14ac:dyDescent="0.25">
      <c r="B229" s="111"/>
      <c r="C229" s="87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4"/>
    </row>
    <row r="230" spans="2:21" x14ac:dyDescent="0.25">
      <c r="B230" s="111"/>
      <c r="C230" s="87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4"/>
    </row>
    <row r="231" spans="2:21" x14ac:dyDescent="0.25">
      <c r="B231" s="111"/>
      <c r="C231" s="87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4"/>
    </row>
    <row r="232" spans="2:21" x14ac:dyDescent="0.25">
      <c r="B232" s="111"/>
      <c r="C232" s="87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4"/>
    </row>
    <row r="233" spans="2:21" x14ac:dyDescent="0.25">
      <c r="B233" s="111"/>
      <c r="C233" s="87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4"/>
    </row>
    <row r="234" spans="2:21" x14ac:dyDescent="0.25">
      <c r="B234" s="111"/>
      <c r="C234" s="87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4"/>
    </row>
    <row r="235" spans="2:21" x14ac:dyDescent="0.25">
      <c r="B235" s="111"/>
      <c r="C235" s="87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4"/>
    </row>
    <row r="236" spans="2:21" x14ac:dyDescent="0.25">
      <c r="B236" s="111"/>
      <c r="C236" s="87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4"/>
    </row>
    <row r="237" spans="2:21" x14ac:dyDescent="0.25">
      <c r="B237" s="111"/>
      <c r="C237" s="87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4"/>
    </row>
    <row r="238" spans="2:21" x14ac:dyDescent="0.25">
      <c r="B238" s="111"/>
      <c r="C238" s="87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4"/>
    </row>
    <row r="239" spans="2:21" x14ac:dyDescent="0.25">
      <c r="B239" s="111"/>
      <c r="C239" s="87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4"/>
    </row>
    <row r="240" spans="2:21" x14ac:dyDescent="0.25">
      <c r="B240" s="111"/>
      <c r="C240" s="87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4"/>
    </row>
    <row r="241" spans="2:21" x14ac:dyDescent="0.25">
      <c r="B241" s="111"/>
      <c r="C241" s="87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4"/>
    </row>
    <row r="242" spans="2:21" x14ac:dyDescent="0.25">
      <c r="B242" s="111"/>
      <c r="C242" s="87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4"/>
    </row>
    <row r="243" spans="2:21" x14ac:dyDescent="0.25">
      <c r="B243" s="111"/>
      <c r="C243" s="87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4"/>
    </row>
    <row r="244" spans="2:21" x14ac:dyDescent="0.25">
      <c r="B244" s="111"/>
      <c r="C244" s="87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4"/>
    </row>
    <row r="245" spans="2:21" x14ac:dyDescent="0.25">
      <c r="B245" s="111"/>
      <c r="C245" s="87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4"/>
    </row>
    <row r="246" spans="2:21" x14ac:dyDescent="0.25">
      <c r="B246" s="111"/>
      <c r="C246" s="87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4"/>
    </row>
    <row r="247" spans="2:21" x14ac:dyDescent="0.25">
      <c r="B247" s="111"/>
      <c r="C247" s="87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4"/>
    </row>
    <row r="248" spans="2:21" x14ac:dyDescent="0.25">
      <c r="B248" s="111"/>
      <c r="C248" s="87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4"/>
    </row>
    <row r="249" spans="2:21" x14ac:dyDescent="0.25">
      <c r="B249" s="111"/>
      <c r="C249" s="87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4"/>
    </row>
    <row r="250" spans="2:21" x14ac:dyDescent="0.25">
      <c r="B250" s="111"/>
      <c r="C250" s="87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4"/>
    </row>
    <row r="251" spans="2:21" x14ac:dyDescent="0.25">
      <c r="B251" s="111"/>
      <c r="C251" s="87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4"/>
    </row>
    <row r="252" spans="2:21" x14ac:dyDescent="0.25">
      <c r="B252" s="111"/>
      <c r="C252" s="87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4"/>
    </row>
    <row r="253" spans="2:21" x14ac:dyDescent="0.25">
      <c r="B253" s="111"/>
      <c r="C253" s="87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4"/>
    </row>
    <row r="254" spans="2:21" x14ac:dyDescent="0.25">
      <c r="B254" s="111"/>
      <c r="C254" s="87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4"/>
    </row>
    <row r="255" spans="2:21" x14ac:dyDescent="0.25">
      <c r="B255" s="111"/>
      <c r="C255" s="87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4"/>
    </row>
    <row r="256" spans="2:21" x14ac:dyDescent="0.25">
      <c r="B256" s="111"/>
      <c r="C256" s="87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4"/>
    </row>
    <row r="257" spans="2:21" x14ac:dyDescent="0.25">
      <c r="B257" s="111"/>
      <c r="C257" s="87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4"/>
    </row>
    <row r="258" spans="2:21" x14ac:dyDescent="0.25">
      <c r="B258" s="111"/>
      <c r="C258" s="87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4"/>
    </row>
    <row r="259" spans="2:21" x14ac:dyDescent="0.25">
      <c r="B259" s="111"/>
      <c r="C259" s="87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4"/>
    </row>
    <row r="260" spans="2:21" x14ac:dyDescent="0.25">
      <c r="B260" s="111"/>
      <c r="C260" s="87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4"/>
    </row>
    <row r="261" spans="2:21" x14ac:dyDescent="0.25">
      <c r="B261" s="111"/>
      <c r="C261" s="87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4"/>
    </row>
    <row r="262" spans="2:21" x14ac:dyDescent="0.25">
      <c r="B262" s="111"/>
      <c r="C262" s="87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4"/>
    </row>
    <row r="263" spans="2:21" x14ac:dyDescent="0.25">
      <c r="B263" s="111"/>
      <c r="C263" s="87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4"/>
    </row>
    <row r="264" spans="2:21" x14ac:dyDescent="0.25">
      <c r="B264" s="111"/>
      <c r="C264" s="87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4"/>
    </row>
    <row r="265" spans="2:21" x14ac:dyDescent="0.25">
      <c r="B265" s="111"/>
      <c r="C265" s="87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4"/>
    </row>
    <row r="266" spans="2:21" x14ac:dyDescent="0.25">
      <c r="B266" s="111"/>
      <c r="C266" s="87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4"/>
    </row>
    <row r="267" spans="2:21" x14ac:dyDescent="0.25">
      <c r="B267" s="111"/>
      <c r="C267" s="87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4"/>
    </row>
    <row r="268" spans="2:21" x14ac:dyDescent="0.25">
      <c r="B268" s="111"/>
      <c r="C268" s="87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4"/>
    </row>
    <row r="269" spans="2:21" x14ac:dyDescent="0.25">
      <c r="B269" s="111"/>
      <c r="C269" s="87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4"/>
    </row>
    <row r="270" spans="2:21" x14ac:dyDescent="0.25">
      <c r="B270" s="111"/>
      <c r="C270" s="87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4"/>
    </row>
    <row r="271" spans="2:21" x14ac:dyDescent="0.25">
      <c r="B271" s="111"/>
      <c r="C271" s="87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4"/>
    </row>
    <row r="272" spans="2:21" x14ac:dyDescent="0.25">
      <c r="B272" s="111"/>
      <c r="C272" s="87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4"/>
    </row>
    <row r="273" spans="2:21" x14ac:dyDescent="0.25">
      <c r="B273" s="111"/>
      <c r="C273" s="87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4"/>
    </row>
    <row r="274" spans="2:21" x14ac:dyDescent="0.25">
      <c r="B274" s="111"/>
      <c r="C274" s="87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4"/>
    </row>
    <row r="275" spans="2:21" x14ac:dyDescent="0.25">
      <c r="B275" s="111"/>
      <c r="C275" s="87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4"/>
    </row>
    <row r="276" spans="2:21" x14ac:dyDescent="0.25">
      <c r="B276" s="111"/>
      <c r="C276" s="87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4"/>
    </row>
    <row r="277" spans="2:21" x14ac:dyDescent="0.25">
      <c r="B277" s="111"/>
      <c r="C277" s="87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4"/>
    </row>
    <row r="278" spans="2:21" x14ac:dyDescent="0.25">
      <c r="B278" s="111"/>
      <c r="C278" s="87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4"/>
    </row>
    <row r="279" spans="2:21" x14ac:dyDescent="0.25">
      <c r="B279" s="111"/>
      <c r="C279" s="87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4"/>
    </row>
    <row r="280" spans="2:21" x14ac:dyDescent="0.25">
      <c r="B280" s="111"/>
      <c r="C280" s="87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4"/>
    </row>
    <row r="281" spans="2:21" x14ac:dyDescent="0.25">
      <c r="B281" s="111"/>
      <c r="C281" s="87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4"/>
    </row>
    <row r="282" spans="2:21" x14ac:dyDescent="0.25">
      <c r="B282" s="111"/>
      <c r="C282" s="87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4"/>
    </row>
    <row r="283" spans="2:21" x14ac:dyDescent="0.25">
      <c r="B283" s="111"/>
      <c r="C283" s="87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4"/>
    </row>
    <row r="284" spans="2:21" x14ac:dyDescent="0.25">
      <c r="B284" s="111"/>
      <c r="C284" s="87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4"/>
    </row>
    <row r="285" spans="2:21" x14ac:dyDescent="0.25">
      <c r="B285" s="111"/>
      <c r="C285" s="87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4"/>
    </row>
    <row r="286" spans="2:21" x14ac:dyDescent="0.25">
      <c r="B286" s="111"/>
      <c r="C286" s="87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4"/>
    </row>
    <row r="287" spans="2:21" x14ac:dyDescent="0.25">
      <c r="B287" s="111"/>
      <c r="C287" s="87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4"/>
    </row>
    <row r="288" spans="2:21" x14ac:dyDescent="0.25">
      <c r="B288" s="111"/>
      <c r="C288" s="87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4"/>
    </row>
    <row r="289" spans="2:21" x14ac:dyDescent="0.25">
      <c r="B289" s="111"/>
      <c r="C289" s="87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4"/>
    </row>
    <row r="290" spans="2:21" x14ac:dyDescent="0.25">
      <c r="B290" s="111"/>
      <c r="C290" s="87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4"/>
    </row>
    <row r="291" spans="2:21" x14ac:dyDescent="0.25">
      <c r="B291" s="111"/>
      <c r="C291" s="87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4"/>
    </row>
    <row r="292" spans="2:21" x14ac:dyDescent="0.25">
      <c r="B292" s="111"/>
      <c r="C292" s="87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4"/>
    </row>
    <row r="293" spans="2:21" x14ac:dyDescent="0.25">
      <c r="B293" s="111"/>
      <c r="C293" s="87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4"/>
    </row>
    <row r="294" spans="2:21" x14ac:dyDescent="0.25">
      <c r="B294" s="111"/>
      <c r="C294" s="87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4"/>
    </row>
    <row r="295" spans="2:21" x14ac:dyDescent="0.25">
      <c r="B295" s="111"/>
      <c r="C295" s="87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4"/>
    </row>
    <row r="296" spans="2:21" x14ac:dyDescent="0.25">
      <c r="B296" s="111"/>
      <c r="C296" s="87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4"/>
    </row>
    <row r="297" spans="2:21" x14ac:dyDescent="0.25">
      <c r="B297" s="111"/>
      <c r="C297" s="87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4"/>
    </row>
    <row r="298" spans="2:21" x14ac:dyDescent="0.25">
      <c r="B298" s="111"/>
      <c r="C298" s="87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4"/>
    </row>
    <row r="299" spans="2:21" x14ac:dyDescent="0.25">
      <c r="B299" s="111"/>
      <c r="C299" s="87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4"/>
    </row>
    <row r="300" spans="2:21" x14ac:dyDescent="0.25">
      <c r="B300" s="111"/>
      <c r="C300" s="87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4"/>
    </row>
    <row r="301" spans="2:21" x14ac:dyDescent="0.25">
      <c r="B301" s="111"/>
      <c r="C301" s="87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4"/>
    </row>
    <row r="302" spans="2:21" x14ac:dyDescent="0.25">
      <c r="B302" s="111"/>
      <c r="C302" s="87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4"/>
    </row>
    <row r="303" spans="2:21" x14ac:dyDescent="0.25">
      <c r="B303" s="111"/>
      <c r="C303" s="87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4"/>
    </row>
    <row r="304" spans="2:21" x14ac:dyDescent="0.25">
      <c r="B304" s="111"/>
      <c r="C304" s="87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4"/>
    </row>
    <row r="305" spans="2:21" x14ac:dyDescent="0.25">
      <c r="B305" s="111"/>
      <c r="C305" s="87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4"/>
    </row>
    <row r="306" spans="2:21" x14ac:dyDescent="0.25">
      <c r="B306" s="111"/>
      <c r="C306" s="87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4"/>
    </row>
    <row r="307" spans="2:21" x14ac:dyDescent="0.25">
      <c r="B307" s="111"/>
      <c r="C307" s="87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4"/>
    </row>
    <row r="308" spans="2:21" x14ac:dyDescent="0.25">
      <c r="B308" s="111"/>
      <c r="C308" s="87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4"/>
    </row>
    <row r="309" spans="2:21" x14ac:dyDescent="0.25">
      <c r="B309" s="111"/>
      <c r="C309" s="87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4"/>
    </row>
    <row r="310" spans="2:21" x14ac:dyDescent="0.25">
      <c r="B310" s="111"/>
      <c r="C310" s="87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4"/>
    </row>
    <row r="311" spans="2:21" x14ac:dyDescent="0.25">
      <c r="B311" s="111"/>
      <c r="C311" s="87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4"/>
    </row>
    <row r="312" spans="2:21" x14ac:dyDescent="0.25">
      <c r="B312" s="111"/>
      <c r="C312" s="87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4"/>
    </row>
    <row r="313" spans="2:21" x14ac:dyDescent="0.25">
      <c r="B313" s="111"/>
      <c r="C313" s="87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4"/>
    </row>
    <row r="314" spans="2:21" x14ac:dyDescent="0.25">
      <c r="B314" s="111"/>
      <c r="C314" s="87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4"/>
    </row>
    <row r="315" spans="2:21" x14ac:dyDescent="0.25">
      <c r="B315" s="111"/>
      <c r="C315" s="87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4"/>
    </row>
    <row r="316" spans="2:21" x14ac:dyDescent="0.25">
      <c r="B316" s="111"/>
      <c r="C316" s="87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4"/>
    </row>
    <row r="317" spans="2:21" x14ac:dyDescent="0.25">
      <c r="B317" s="111"/>
      <c r="C317" s="87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4"/>
    </row>
    <row r="318" spans="2:21" x14ac:dyDescent="0.25">
      <c r="B318" s="111"/>
      <c r="C318" s="87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4"/>
    </row>
    <row r="319" spans="2:21" x14ac:dyDescent="0.25">
      <c r="B319" s="111"/>
      <c r="C319" s="87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4"/>
    </row>
    <row r="320" spans="2:21" x14ac:dyDescent="0.25">
      <c r="B320" s="111"/>
      <c r="C320" s="87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4"/>
    </row>
    <row r="321" spans="2:21" x14ac:dyDescent="0.25">
      <c r="B321" s="111"/>
      <c r="C321" s="87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4"/>
    </row>
    <row r="322" spans="2:21" x14ac:dyDescent="0.25">
      <c r="B322" s="111"/>
      <c r="C322" s="87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4"/>
    </row>
    <row r="323" spans="2:21" x14ac:dyDescent="0.25">
      <c r="B323" s="111"/>
      <c r="C323" s="87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4"/>
    </row>
    <row r="324" spans="2:21" x14ac:dyDescent="0.25">
      <c r="B324" s="111"/>
      <c r="C324" s="87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4"/>
    </row>
    <row r="325" spans="2:21" x14ac:dyDescent="0.25">
      <c r="B325" s="111"/>
      <c r="C325" s="87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4"/>
    </row>
    <row r="326" spans="2:21" x14ac:dyDescent="0.25">
      <c r="B326" s="111"/>
      <c r="C326" s="87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4"/>
    </row>
    <row r="327" spans="2:21" x14ac:dyDescent="0.25">
      <c r="B327" s="111"/>
      <c r="C327" s="87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4"/>
    </row>
    <row r="328" spans="2:21" x14ac:dyDescent="0.25">
      <c r="B328" s="111"/>
      <c r="C328" s="87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4"/>
    </row>
    <row r="329" spans="2:21" x14ac:dyDescent="0.25">
      <c r="B329" s="111"/>
      <c r="C329" s="87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4"/>
    </row>
    <row r="330" spans="2:21" x14ac:dyDescent="0.25">
      <c r="B330" s="111"/>
      <c r="C330" s="87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4"/>
    </row>
    <row r="331" spans="2:21" x14ac:dyDescent="0.25">
      <c r="B331" s="111"/>
      <c r="C331" s="87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4"/>
    </row>
    <row r="332" spans="2:21" x14ac:dyDescent="0.25">
      <c r="B332" s="111"/>
      <c r="C332" s="87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4"/>
    </row>
    <row r="333" spans="2:21" x14ac:dyDescent="0.25">
      <c r="B333" s="111"/>
      <c r="C333" s="87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4"/>
    </row>
    <row r="334" spans="2:21" x14ac:dyDescent="0.25">
      <c r="B334" s="111"/>
      <c r="C334" s="87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4"/>
    </row>
    <row r="335" spans="2:21" x14ac:dyDescent="0.25">
      <c r="B335" s="111"/>
      <c r="C335" s="87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4"/>
    </row>
    <row r="336" spans="2:21" x14ac:dyDescent="0.25">
      <c r="B336" s="111"/>
      <c r="C336" s="87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4"/>
    </row>
    <row r="337" spans="2:21" x14ac:dyDescent="0.25">
      <c r="B337" s="111"/>
      <c r="C337" s="87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4"/>
    </row>
    <row r="338" spans="2:21" x14ac:dyDescent="0.25">
      <c r="B338" s="111"/>
      <c r="C338" s="87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4"/>
    </row>
    <row r="339" spans="2:21" x14ac:dyDescent="0.25">
      <c r="B339" s="111"/>
      <c r="C339" s="87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4"/>
    </row>
    <row r="340" spans="2:21" x14ac:dyDescent="0.25">
      <c r="B340" s="111"/>
      <c r="C340" s="87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4"/>
    </row>
    <row r="341" spans="2:21" x14ac:dyDescent="0.25">
      <c r="B341" s="111"/>
      <c r="C341" s="87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4"/>
    </row>
    <row r="342" spans="2:21" x14ac:dyDescent="0.25">
      <c r="B342" s="111"/>
      <c r="C342" s="87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4"/>
    </row>
    <row r="343" spans="2:21" x14ac:dyDescent="0.25">
      <c r="B343" s="111"/>
      <c r="C343" s="87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4"/>
    </row>
    <row r="344" spans="2:21" x14ac:dyDescent="0.25">
      <c r="B344" s="111"/>
      <c r="C344" s="87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4"/>
    </row>
    <row r="345" spans="2:21" x14ac:dyDescent="0.25">
      <c r="B345" s="111"/>
      <c r="C345" s="87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4"/>
    </row>
    <row r="346" spans="2:21" x14ac:dyDescent="0.25">
      <c r="B346" s="111"/>
      <c r="C346" s="87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4"/>
    </row>
    <row r="347" spans="2:21" x14ac:dyDescent="0.25">
      <c r="B347" s="111"/>
      <c r="C347" s="87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4"/>
    </row>
    <row r="348" spans="2:21" x14ac:dyDescent="0.25">
      <c r="B348" s="111"/>
      <c r="C348" s="87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4"/>
    </row>
    <row r="349" spans="2:21" x14ac:dyDescent="0.25">
      <c r="B349" s="111"/>
      <c r="C349" s="87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4"/>
    </row>
    <row r="350" spans="2:21" x14ac:dyDescent="0.25">
      <c r="B350" s="111"/>
      <c r="C350" s="87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4"/>
    </row>
    <row r="351" spans="2:21" x14ac:dyDescent="0.25">
      <c r="B351" s="111"/>
      <c r="C351" s="87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4"/>
    </row>
    <row r="352" spans="2:21" x14ac:dyDescent="0.25">
      <c r="B352" s="111"/>
      <c r="C352" s="87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4"/>
    </row>
    <row r="353" spans="2:21" x14ac:dyDescent="0.25">
      <c r="B353" s="111"/>
      <c r="C353" s="87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4"/>
    </row>
    <row r="354" spans="2:21" x14ac:dyDescent="0.25">
      <c r="B354" s="111"/>
      <c r="C354" s="87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4"/>
    </row>
    <row r="355" spans="2:21" x14ac:dyDescent="0.25">
      <c r="B355" s="111"/>
      <c r="C355" s="87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4"/>
    </row>
    <row r="356" spans="2:21" x14ac:dyDescent="0.25">
      <c r="B356" s="111"/>
      <c r="C356" s="87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4"/>
    </row>
    <row r="357" spans="2:21" x14ac:dyDescent="0.25">
      <c r="B357" s="111"/>
      <c r="C357" s="87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4"/>
    </row>
    <row r="358" spans="2:21" x14ac:dyDescent="0.25">
      <c r="B358" s="111"/>
      <c r="C358" s="87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4"/>
    </row>
    <row r="359" spans="2:21" x14ac:dyDescent="0.25">
      <c r="B359" s="111"/>
      <c r="C359" s="87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4"/>
    </row>
    <row r="360" spans="2:21" x14ac:dyDescent="0.25">
      <c r="B360" s="111"/>
      <c r="C360" s="87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4"/>
    </row>
    <row r="361" spans="2:21" x14ac:dyDescent="0.25">
      <c r="B361" s="111"/>
      <c r="C361" s="87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4"/>
    </row>
    <row r="362" spans="2:21" x14ac:dyDescent="0.25">
      <c r="B362" s="111"/>
      <c r="C362" s="87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4"/>
    </row>
    <row r="363" spans="2:21" x14ac:dyDescent="0.25">
      <c r="B363" s="111"/>
      <c r="C363" s="87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4"/>
    </row>
    <row r="364" spans="2:21" x14ac:dyDescent="0.25">
      <c r="B364" s="111"/>
      <c r="C364" s="87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4"/>
    </row>
    <row r="365" spans="2:21" x14ac:dyDescent="0.25">
      <c r="B365" s="111"/>
      <c r="C365" s="87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4"/>
    </row>
    <row r="366" spans="2:21" x14ac:dyDescent="0.25">
      <c r="B366" s="111"/>
      <c r="C366" s="87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4"/>
    </row>
    <row r="367" spans="2:21" x14ac:dyDescent="0.25">
      <c r="B367" s="111"/>
      <c r="C367" s="87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4"/>
    </row>
    <row r="368" spans="2:21" x14ac:dyDescent="0.25">
      <c r="B368" s="111"/>
      <c r="C368" s="87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4"/>
    </row>
    <row r="369" spans="2:21" x14ac:dyDescent="0.25">
      <c r="B369" s="111"/>
      <c r="C369" s="87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4"/>
    </row>
    <row r="370" spans="2:21" x14ac:dyDescent="0.25">
      <c r="B370" s="111"/>
      <c r="C370" s="87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4"/>
    </row>
    <row r="371" spans="2:21" x14ac:dyDescent="0.25">
      <c r="B371" s="111"/>
      <c r="C371" s="87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4"/>
    </row>
    <row r="372" spans="2:21" x14ac:dyDescent="0.25">
      <c r="B372" s="111"/>
      <c r="C372" s="87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4"/>
    </row>
    <row r="373" spans="2:21" x14ac:dyDescent="0.25">
      <c r="B373" s="111"/>
      <c r="C373" s="87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4"/>
    </row>
    <row r="374" spans="2:21" x14ac:dyDescent="0.25">
      <c r="B374" s="111"/>
      <c r="C374" s="87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4"/>
    </row>
    <row r="375" spans="2:21" x14ac:dyDescent="0.25">
      <c r="B375" s="111"/>
      <c r="C375" s="87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4"/>
    </row>
    <row r="376" spans="2:21" x14ac:dyDescent="0.25">
      <c r="B376" s="111"/>
      <c r="C376" s="87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4"/>
    </row>
    <row r="377" spans="2:21" x14ac:dyDescent="0.25">
      <c r="B377" s="111"/>
      <c r="C377" s="87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4"/>
    </row>
    <row r="378" spans="2:21" x14ac:dyDescent="0.25">
      <c r="B378" s="111"/>
      <c r="C378" s="87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4"/>
    </row>
    <row r="379" spans="2:21" x14ac:dyDescent="0.25">
      <c r="B379" s="111"/>
      <c r="C379" s="87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4"/>
    </row>
    <row r="380" spans="2:21" x14ac:dyDescent="0.25">
      <c r="B380" s="111"/>
      <c r="C380" s="87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4"/>
    </row>
    <row r="381" spans="2:21" x14ac:dyDescent="0.25">
      <c r="B381" s="111"/>
      <c r="C381" s="87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4"/>
    </row>
    <row r="382" spans="2:21" x14ac:dyDescent="0.25">
      <c r="B382" s="111"/>
      <c r="C382" s="87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4"/>
    </row>
    <row r="383" spans="2:21" x14ac:dyDescent="0.25">
      <c r="B383" s="111"/>
      <c r="C383" s="87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4"/>
    </row>
    <row r="384" spans="2:21" x14ac:dyDescent="0.25">
      <c r="B384" s="111"/>
      <c r="C384" s="87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4"/>
    </row>
    <row r="385" spans="2:21" x14ac:dyDescent="0.25">
      <c r="B385" s="111"/>
      <c r="C385" s="87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4"/>
    </row>
    <row r="386" spans="2:21" x14ac:dyDescent="0.25">
      <c r="B386" s="111"/>
      <c r="C386" s="87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4"/>
    </row>
    <row r="387" spans="2:21" x14ac:dyDescent="0.25">
      <c r="B387" s="111"/>
      <c r="C387" s="87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4"/>
    </row>
    <row r="388" spans="2:21" x14ac:dyDescent="0.25">
      <c r="B388" s="111"/>
      <c r="C388" s="87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4"/>
    </row>
    <row r="389" spans="2:21" x14ac:dyDescent="0.25">
      <c r="B389" s="111"/>
      <c r="C389" s="87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4"/>
    </row>
    <row r="390" spans="2:21" x14ac:dyDescent="0.25">
      <c r="B390" s="111"/>
      <c r="C390" s="87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4"/>
    </row>
    <row r="391" spans="2:21" x14ac:dyDescent="0.25">
      <c r="B391" s="111"/>
      <c r="C391" s="87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4"/>
    </row>
    <row r="392" spans="2:21" x14ac:dyDescent="0.25">
      <c r="B392" s="111"/>
      <c r="C392" s="87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4"/>
    </row>
    <row r="393" spans="2:21" x14ac:dyDescent="0.25">
      <c r="B393" s="111"/>
      <c r="C393" s="87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4"/>
    </row>
    <row r="394" spans="2:21" x14ac:dyDescent="0.25">
      <c r="B394" s="111"/>
      <c r="C394" s="87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4"/>
    </row>
    <row r="395" spans="2:21" x14ac:dyDescent="0.25">
      <c r="B395" s="111"/>
      <c r="C395" s="87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4"/>
    </row>
    <row r="396" spans="2:21" x14ac:dyDescent="0.25">
      <c r="B396" s="111"/>
      <c r="C396" s="87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4"/>
    </row>
    <row r="397" spans="2:21" x14ac:dyDescent="0.25">
      <c r="B397" s="111"/>
      <c r="C397" s="87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4"/>
    </row>
    <row r="398" spans="2:21" x14ac:dyDescent="0.25">
      <c r="B398" s="111"/>
      <c r="C398" s="87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4"/>
    </row>
    <row r="399" spans="2:21" x14ac:dyDescent="0.25">
      <c r="B399" s="111"/>
      <c r="C399" s="87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4"/>
    </row>
    <row r="400" spans="2:21" x14ac:dyDescent="0.25">
      <c r="B400" s="111"/>
      <c r="C400" s="87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4"/>
    </row>
    <row r="401" spans="2:21" x14ac:dyDescent="0.25">
      <c r="B401" s="111"/>
      <c r="C401" s="87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4"/>
    </row>
    <row r="402" spans="2:21" x14ac:dyDescent="0.25">
      <c r="B402" s="111"/>
      <c r="C402" s="87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4"/>
    </row>
    <row r="403" spans="2:21" x14ac:dyDescent="0.25">
      <c r="B403" s="111"/>
      <c r="C403" s="87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4"/>
    </row>
    <row r="404" spans="2:21" x14ac:dyDescent="0.25">
      <c r="B404" s="111"/>
      <c r="C404" s="87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4"/>
    </row>
    <row r="405" spans="2:21" x14ac:dyDescent="0.25">
      <c r="B405" s="111"/>
      <c r="C405" s="87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4"/>
    </row>
    <row r="406" spans="2:21" x14ac:dyDescent="0.25">
      <c r="B406" s="111"/>
      <c r="C406" s="87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4"/>
    </row>
    <row r="407" spans="2:21" x14ac:dyDescent="0.25">
      <c r="B407" s="111"/>
      <c r="C407" s="87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4"/>
    </row>
    <row r="408" spans="2:21" x14ac:dyDescent="0.25">
      <c r="B408" s="111"/>
      <c r="C408" s="87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4"/>
    </row>
    <row r="409" spans="2:21" x14ac:dyDescent="0.25">
      <c r="B409" s="111"/>
      <c r="C409" s="87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4"/>
    </row>
    <row r="410" spans="2:21" x14ac:dyDescent="0.25">
      <c r="B410" s="111"/>
      <c r="C410" s="87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4"/>
    </row>
    <row r="411" spans="2:21" x14ac:dyDescent="0.25">
      <c r="B411" s="111"/>
      <c r="C411" s="87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4"/>
    </row>
    <row r="412" spans="2:21" x14ac:dyDescent="0.25">
      <c r="B412" s="111"/>
      <c r="C412" s="87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4"/>
    </row>
    <row r="413" spans="2:21" x14ac:dyDescent="0.25">
      <c r="B413" s="111"/>
      <c r="C413" s="87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4"/>
    </row>
    <row r="414" spans="2:21" x14ac:dyDescent="0.25">
      <c r="B414" s="111"/>
      <c r="C414" s="87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4"/>
    </row>
    <row r="415" spans="2:21" x14ac:dyDescent="0.25">
      <c r="B415" s="111"/>
      <c r="C415" s="87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4"/>
    </row>
    <row r="416" spans="2:21" x14ac:dyDescent="0.25">
      <c r="B416" s="111"/>
      <c r="C416" s="87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4"/>
    </row>
    <row r="417" spans="2:21" x14ac:dyDescent="0.25">
      <c r="B417" s="111"/>
      <c r="C417" s="87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4"/>
    </row>
    <row r="418" spans="2:21" x14ac:dyDescent="0.25">
      <c r="B418" s="111"/>
      <c r="C418" s="87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4"/>
    </row>
    <row r="419" spans="2:21" x14ac:dyDescent="0.25">
      <c r="B419" s="111"/>
      <c r="C419" s="87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4"/>
    </row>
    <row r="420" spans="2:21" x14ac:dyDescent="0.25">
      <c r="B420" s="111"/>
      <c r="C420" s="87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4"/>
    </row>
    <row r="421" spans="2:21" x14ac:dyDescent="0.25">
      <c r="B421" s="111"/>
      <c r="C421" s="87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4"/>
    </row>
    <row r="422" spans="2:21" x14ac:dyDescent="0.25">
      <c r="B422" s="111"/>
      <c r="C422" s="87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4"/>
    </row>
    <row r="423" spans="2:21" x14ac:dyDescent="0.25">
      <c r="B423" s="111"/>
      <c r="C423" s="87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4"/>
    </row>
    <row r="424" spans="2:21" x14ac:dyDescent="0.25">
      <c r="B424" s="111"/>
      <c r="C424" s="87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4"/>
    </row>
    <row r="425" spans="2:21" x14ac:dyDescent="0.25">
      <c r="B425" s="111"/>
      <c r="C425" s="87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4"/>
    </row>
    <row r="426" spans="2:21" x14ac:dyDescent="0.25">
      <c r="B426" s="111"/>
      <c r="C426" s="87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4"/>
    </row>
    <row r="427" spans="2:21" x14ac:dyDescent="0.25">
      <c r="B427" s="111"/>
      <c r="C427" s="87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4"/>
    </row>
    <row r="428" spans="2:21" x14ac:dyDescent="0.25">
      <c r="B428" s="111"/>
      <c r="C428" s="87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4"/>
    </row>
    <row r="429" spans="2:21" x14ac:dyDescent="0.25">
      <c r="B429" s="111"/>
      <c r="C429" s="87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4"/>
    </row>
    <row r="430" spans="2:21" x14ac:dyDescent="0.25">
      <c r="B430" s="111"/>
      <c r="C430" s="87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4"/>
    </row>
    <row r="431" spans="2:21" x14ac:dyDescent="0.25">
      <c r="B431" s="111"/>
      <c r="C431" s="87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4"/>
    </row>
    <row r="432" spans="2:21" x14ac:dyDescent="0.25">
      <c r="B432" s="111"/>
      <c r="C432" s="87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4"/>
    </row>
    <row r="433" spans="2:21" x14ac:dyDescent="0.25">
      <c r="B433" s="111"/>
      <c r="C433" s="87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4"/>
    </row>
    <row r="434" spans="2:21" x14ac:dyDescent="0.25">
      <c r="B434" s="111"/>
      <c r="C434" s="87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4"/>
    </row>
    <row r="435" spans="2:21" x14ac:dyDescent="0.25">
      <c r="B435" s="111"/>
      <c r="C435" s="87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4"/>
    </row>
    <row r="436" spans="2:21" x14ac:dyDescent="0.25">
      <c r="B436" s="111"/>
      <c r="C436" s="87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4"/>
    </row>
    <row r="437" spans="2:21" x14ac:dyDescent="0.25">
      <c r="B437" s="111"/>
      <c r="C437" s="87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4"/>
    </row>
    <row r="438" spans="2:21" x14ac:dyDescent="0.25">
      <c r="B438" s="111"/>
      <c r="C438" s="87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4"/>
    </row>
    <row r="439" spans="2:21" x14ac:dyDescent="0.25">
      <c r="B439" s="111"/>
      <c r="C439" s="87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4"/>
    </row>
    <row r="440" spans="2:21" x14ac:dyDescent="0.25">
      <c r="B440" s="111"/>
      <c r="C440" s="87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4"/>
    </row>
    <row r="441" spans="2:21" x14ac:dyDescent="0.25">
      <c r="B441" s="111"/>
      <c r="C441" s="87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4"/>
    </row>
    <row r="442" spans="2:21" x14ac:dyDescent="0.25">
      <c r="B442" s="111"/>
      <c r="C442" s="87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4"/>
    </row>
    <row r="443" spans="2:21" x14ac:dyDescent="0.25">
      <c r="B443" s="111"/>
      <c r="C443" s="87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4"/>
    </row>
    <row r="444" spans="2:21" x14ac:dyDescent="0.25">
      <c r="B444" s="111"/>
      <c r="C444" s="87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4"/>
    </row>
    <row r="445" spans="2:21" x14ac:dyDescent="0.25">
      <c r="B445" s="111"/>
      <c r="C445" s="87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4"/>
    </row>
    <row r="446" spans="2:21" x14ac:dyDescent="0.25">
      <c r="B446" s="111"/>
      <c r="C446" s="87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4"/>
    </row>
    <row r="447" spans="2:21" x14ac:dyDescent="0.25">
      <c r="B447" s="111"/>
      <c r="C447" s="87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4"/>
    </row>
    <row r="448" spans="2:21" x14ac:dyDescent="0.25">
      <c r="B448" s="111"/>
      <c r="C448" s="87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4"/>
    </row>
    <row r="449" spans="2:21" x14ac:dyDescent="0.25">
      <c r="B449" s="111"/>
      <c r="C449" s="87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4"/>
    </row>
    <row r="450" spans="2:21" x14ac:dyDescent="0.25">
      <c r="B450" s="111"/>
      <c r="C450" s="87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4"/>
    </row>
    <row r="451" spans="2:21" x14ac:dyDescent="0.25">
      <c r="B451" s="111"/>
      <c r="C451" s="87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4"/>
    </row>
    <row r="452" spans="2:21" x14ac:dyDescent="0.25">
      <c r="B452" s="111"/>
      <c r="C452" s="87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4"/>
    </row>
    <row r="453" spans="2:21" x14ac:dyDescent="0.25">
      <c r="B453" s="111"/>
      <c r="C453" s="87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4"/>
    </row>
    <row r="454" spans="2:21" x14ac:dyDescent="0.25">
      <c r="B454" s="111"/>
      <c r="C454" s="87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4"/>
    </row>
    <row r="455" spans="2:21" x14ac:dyDescent="0.25">
      <c r="B455" s="111"/>
      <c r="C455" s="87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4"/>
    </row>
    <row r="456" spans="2:21" x14ac:dyDescent="0.25">
      <c r="B456" s="111"/>
      <c r="C456" s="87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4"/>
    </row>
    <row r="457" spans="2:21" x14ac:dyDescent="0.25">
      <c r="B457" s="111"/>
      <c r="C457" s="87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4"/>
    </row>
    <row r="458" spans="2:21" x14ac:dyDescent="0.25">
      <c r="B458" s="111"/>
      <c r="C458" s="87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4"/>
    </row>
    <row r="459" spans="2:21" x14ac:dyDescent="0.25">
      <c r="B459" s="111"/>
      <c r="C459" s="87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4"/>
    </row>
    <row r="460" spans="2:21" x14ac:dyDescent="0.25">
      <c r="B460" s="111"/>
      <c r="C460" s="87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4"/>
    </row>
    <row r="461" spans="2:21" x14ac:dyDescent="0.25">
      <c r="B461" s="111"/>
      <c r="C461" s="87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4"/>
    </row>
    <row r="462" spans="2:21" x14ac:dyDescent="0.25">
      <c r="B462" s="111"/>
      <c r="C462" s="87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4"/>
    </row>
    <row r="463" spans="2:21" x14ac:dyDescent="0.25">
      <c r="B463" s="111"/>
      <c r="C463" s="87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4"/>
    </row>
    <row r="464" spans="2:21" x14ac:dyDescent="0.25">
      <c r="B464" s="111"/>
      <c r="C464" s="87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4"/>
    </row>
    <row r="465" spans="2:21" x14ac:dyDescent="0.25">
      <c r="B465" s="111"/>
      <c r="C465" s="87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4"/>
    </row>
    <row r="466" spans="2:21" x14ac:dyDescent="0.25">
      <c r="B466" s="111"/>
      <c r="C466" s="87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4"/>
    </row>
    <row r="467" spans="2:21" x14ac:dyDescent="0.25">
      <c r="B467" s="111"/>
      <c r="C467" s="87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4"/>
    </row>
    <row r="468" spans="2:21" x14ac:dyDescent="0.25">
      <c r="B468" s="111"/>
      <c r="C468" s="87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4"/>
    </row>
    <row r="469" spans="2:21" x14ac:dyDescent="0.25">
      <c r="B469" s="111"/>
      <c r="C469" s="87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4"/>
    </row>
    <row r="470" spans="2:21" x14ac:dyDescent="0.25">
      <c r="B470" s="111"/>
      <c r="C470" s="87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4"/>
    </row>
    <row r="471" spans="2:21" x14ac:dyDescent="0.25">
      <c r="B471" s="111"/>
      <c r="C471" s="87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4"/>
    </row>
    <row r="472" spans="2:21" x14ac:dyDescent="0.25">
      <c r="B472" s="111"/>
      <c r="C472" s="87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4"/>
    </row>
    <row r="473" spans="2:21" x14ac:dyDescent="0.25">
      <c r="B473" s="111"/>
      <c r="C473" s="87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4"/>
    </row>
    <row r="474" spans="2:21" x14ac:dyDescent="0.25">
      <c r="B474" s="111"/>
      <c r="C474" s="87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4"/>
    </row>
    <row r="475" spans="2:21" x14ac:dyDescent="0.25">
      <c r="B475" s="111"/>
      <c r="C475" s="87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4"/>
    </row>
    <row r="476" spans="2:21" x14ac:dyDescent="0.25">
      <c r="B476" s="111"/>
      <c r="C476" s="87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4"/>
    </row>
    <row r="477" spans="2:21" x14ac:dyDescent="0.25">
      <c r="B477" s="111"/>
      <c r="C477" s="87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4"/>
    </row>
    <row r="478" spans="2:21" x14ac:dyDescent="0.25">
      <c r="B478" s="111"/>
      <c r="C478" s="87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4"/>
    </row>
    <row r="479" spans="2:21" x14ac:dyDescent="0.25">
      <c r="B479" s="111"/>
      <c r="C479" s="87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4"/>
    </row>
    <row r="480" spans="2:21" x14ac:dyDescent="0.25">
      <c r="B480" s="111"/>
      <c r="C480" s="87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4"/>
    </row>
    <row r="481" spans="2:21" x14ac:dyDescent="0.25">
      <c r="B481" s="111"/>
      <c r="C481" s="87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4"/>
    </row>
    <row r="482" spans="2:21" x14ac:dyDescent="0.25">
      <c r="B482" s="111"/>
      <c r="C482" s="87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4"/>
    </row>
    <row r="483" spans="2:21" x14ac:dyDescent="0.25">
      <c r="B483" s="111"/>
      <c r="C483" s="87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4"/>
    </row>
    <row r="484" spans="2:21" x14ac:dyDescent="0.25">
      <c r="B484" s="111"/>
      <c r="C484" s="87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4"/>
    </row>
    <row r="485" spans="2:21" x14ac:dyDescent="0.25">
      <c r="B485" s="111"/>
      <c r="C485" s="87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4"/>
    </row>
    <row r="486" spans="2:21" x14ac:dyDescent="0.25">
      <c r="B486" s="111"/>
      <c r="C486" s="87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4"/>
    </row>
    <row r="487" spans="2:21" x14ac:dyDescent="0.25">
      <c r="B487" s="111"/>
      <c r="C487" s="87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4"/>
    </row>
    <row r="488" spans="2:21" x14ac:dyDescent="0.25">
      <c r="B488" s="111"/>
      <c r="C488" s="87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4"/>
    </row>
    <row r="489" spans="2:21" x14ac:dyDescent="0.25">
      <c r="B489" s="111"/>
      <c r="C489" s="87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4"/>
    </row>
    <row r="490" spans="2:21" x14ac:dyDescent="0.25">
      <c r="B490" s="111"/>
      <c r="C490" s="87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4"/>
    </row>
    <row r="491" spans="2:21" x14ac:dyDescent="0.25">
      <c r="B491" s="111"/>
      <c r="C491" s="87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4"/>
    </row>
    <row r="492" spans="2:21" x14ac:dyDescent="0.25">
      <c r="B492" s="111"/>
      <c r="C492" s="87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4"/>
    </row>
    <row r="493" spans="2:21" x14ac:dyDescent="0.25">
      <c r="B493" s="111"/>
      <c r="C493" s="87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4"/>
    </row>
    <row r="494" spans="2:21" x14ac:dyDescent="0.25">
      <c r="B494" s="111"/>
      <c r="C494" s="87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4"/>
    </row>
    <row r="495" spans="2:21" x14ac:dyDescent="0.25">
      <c r="B495" s="111"/>
      <c r="C495" s="87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4"/>
    </row>
    <row r="496" spans="2:21" x14ac:dyDescent="0.25">
      <c r="B496" s="111"/>
      <c r="C496" s="87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4"/>
    </row>
    <row r="497" spans="2:21" x14ac:dyDescent="0.25">
      <c r="B497" s="111"/>
      <c r="C497" s="87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4"/>
    </row>
    <row r="498" spans="2:21" x14ac:dyDescent="0.25">
      <c r="B498" s="111"/>
      <c r="C498" s="87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4"/>
    </row>
    <row r="499" spans="2:21" x14ac:dyDescent="0.25">
      <c r="B499" s="111"/>
      <c r="C499" s="87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4"/>
    </row>
    <row r="500" spans="2:21" x14ac:dyDescent="0.25">
      <c r="B500" s="111"/>
      <c r="C500" s="87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4"/>
    </row>
    <row r="501" spans="2:21" x14ac:dyDescent="0.25">
      <c r="B501" s="111"/>
      <c r="C501" s="87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4"/>
    </row>
    <row r="502" spans="2:21" x14ac:dyDescent="0.25">
      <c r="B502" s="111"/>
      <c r="C502" s="87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4"/>
    </row>
    <row r="503" spans="2:21" x14ac:dyDescent="0.25">
      <c r="B503" s="111"/>
      <c r="C503" s="87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4"/>
    </row>
    <row r="504" spans="2:21" x14ac:dyDescent="0.25">
      <c r="B504" s="111"/>
      <c r="C504" s="87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4"/>
    </row>
    <row r="505" spans="2:21" x14ac:dyDescent="0.25">
      <c r="B505" s="111"/>
      <c r="C505" s="87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4"/>
    </row>
    <row r="506" spans="2:21" x14ac:dyDescent="0.25">
      <c r="B506" s="111"/>
      <c r="C506" s="87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4"/>
    </row>
    <row r="507" spans="2:21" x14ac:dyDescent="0.25">
      <c r="B507" s="111"/>
      <c r="C507" s="87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4"/>
    </row>
    <row r="508" spans="2:21" x14ac:dyDescent="0.25">
      <c r="B508" s="111"/>
      <c r="C508" s="87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4"/>
    </row>
    <row r="509" spans="2:21" x14ac:dyDescent="0.25">
      <c r="B509" s="111"/>
      <c r="C509" s="87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4"/>
    </row>
    <row r="510" spans="2:21" x14ac:dyDescent="0.25">
      <c r="B510" s="111"/>
      <c r="C510" s="87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4"/>
    </row>
    <row r="511" spans="2:21" x14ac:dyDescent="0.25">
      <c r="B511" s="111"/>
      <c r="C511" s="87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4"/>
    </row>
    <row r="512" spans="2:21" x14ac:dyDescent="0.25">
      <c r="B512" s="111"/>
      <c r="C512" s="87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4"/>
    </row>
    <row r="513" spans="2:21" x14ac:dyDescent="0.25">
      <c r="B513" s="111"/>
      <c r="C513" s="87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4"/>
    </row>
    <row r="514" spans="2:21" x14ac:dyDescent="0.25">
      <c r="B514" s="111"/>
      <c r="C514" s="87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4"/>
    </row>
    <row r="515" spans="2:21" x14ac:dyDescent="0.25">
      <c r="B515" s="111"/>
      <c r="C515" s="87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4"/>
    </row>
    <row r="516" spans="2:21" x14ac:dyDescent="0.25">
      <c r="B516" s="111"/>
      <c r="C516" s="87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4"/>
    </row>
    <row r="517" spans="2:21" x14ac:dyDescent="0.25">
      <c r="B517" s="111"/>
      <c r="C517" s="87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4"/>
    </row>
    <row r="518" spans="2:21" x14ac:dyDescent="0.25">
      <c r="B518" s="111"/>
      <c r="C518" s="87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4"/>
    </row>
    <row r="519" spans="2:21" x14ac:dyDescent="0.25">
      <c r="B519" s="111"/>
      <c r="C519" s="87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4"/>
    </row>
    <row r="520" spans="2:21" x14ac:dyDescent="0.25">
      <c r="B520" s="111"/>
      <c r="C520" s="87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4"/>
    </row>
    <row r="521" spans="2:21" x14ac:dyDescent="0.25">
      <c r="B521" s="111"/>
      <c r="C521" s="87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4"/>
    </row>
    <row r="522" spans="2:21" x14ac:dyDescent="0.25">
      <c r="B522" s="111"/>
      <c r="C522" s="87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4"/>
    </row>
    <row r="523" spans="2:21" x14ac:dyDescent="0.25">
      <c r="B523" s="111"/>
      <c r="C523" s="87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4"/>
    </row>
    <row r="524" spans="2:21" x14ac:dyDescent="0.25">
      <c r="B524" s="111"/>
      <c r="C524" s="87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4"/>
    </row>
    <row r="525" spans="2:21" x14ac:dyDescent="0.25">
      <c r="B525" s="111"/>
      <c r="C525" s="87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4"/>
    </row>
    <row r="526" spans="2:21" x14ac:dyDescent="0.25">
      <c r="B526" s="111"/>
      <c r="C526" s="87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4"/>
    </row>
    <row r="527" spans="2:21" x14ac:dyDescent="0.25">
      <c r="B527" s="111"/>
      <c r="C527" s="87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4"/>
    </row>
    <row r="528" spans="2:21" x14ac:dyDescent="0.25">
      <c r="B528" s="111"/>
      <c r="C528" s="87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4"/>
    </row>
    <row r="529" spans="2:21" x14ac:dyDescent="0.25">
      <c r="B529" s="111"/>
      <c r="C529" s="87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4"/>
    </row>
    <row r="530" spans="2:21" x14ac:dyDescent="0.25"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</row>
    <row r="531" spans="2:21" x14ac:dyDescent="0.25"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</row>
    <row r="532" spans="2:21" x14ac:dyDescent="0.25"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</row>
    <row r="533" spans="2:21" x14ac:dyDescent="0.25"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</row>
    <row r="534" spans="2:21" x14ac:dyDescent="0.25"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</row>
    <row r="535" spans="2:21" x14ac:dyDescent="0.25"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</row>
    <row r="536" spans="2:21" x14ac:dyDescent="0.25"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2:21" x14ac:dyDescent="0.25"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</row>
    <row r="538" spans="2:21" x14ac:dyDescent="0.25"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</row>
    <row r="539" spans="2:21" x14ac:dyDescent="0.25"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</row>
    <row r="540" spans="2:21" x14ac:dyDescent="0.25"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</row>
    <row r="541" spans="2:21" x14ac:dyDescent="0.25"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</row>
    <row r="542" spans="2:21" x14ac:dyDescent="0.25"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</row>
    <row r="543" spans="2:21" x14ac:dyDescent="0.25"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</row>
    <row r="544" spans="2:21" x14ac:dyDescent="0.25"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</row>
    <row r="545" spans="4:21" x14ac:dyDescent="0.25"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</row>
    <row r="546" spans="4:21" x14ac:dyDescent="0.25"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</row>
    <row r="547" spans="4:21" x14ac:dyDescent="0.25"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</row>
    <row r="548" spans="4:21" x14ac:dyDescent="0.25"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</row>
    <row r="549" spans="4:21" x14ac:dyDescent="0.25"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</row>
    <row r="550" spans="4:21" x14ac:dyDescent="0.25"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</row>
    <row r="551" spans="4:21" x14ac:dyDescent="0.25"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</row>
    <row r="552" spans="4:21" x14ac:dyDescent="0.25"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</row>
    <row r="553" spans="4:21" x14ac:dyDescent="0.25"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</row>
    <row r="554" spans="4:21" x14ac:dyDescent="0.25"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</row>
    <row r="555" spans="4:21" x14ac:dyDescent="0.25"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</row>
    <row r="556" spans="4:21" x14ac:dyDescent="0.25"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</row>
    <row r="557" spans="4:21" x14ac:dyDescent="0.25"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</row>
    <row r="558" spans="4:21" x14ac:dyDescent="0.25"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</row>
    <row r="559" spans="4:21" x14ac:dyDescent="0.25"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</row>
    <row r="560" spans="4:21" x14ac:dyDescent="0.25"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</row>
    <row r="561" spans="4:21" x14ac:dyDescent="0.25"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</row>
    <row r="562" spans="4:21" x14ac:dyDescent="0.25"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</row>
    <row r="563" spans="4:21" x14ac:dyDescent="0.25"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</row>
    <row r="564" spans="4:21" x14ac:dyDescent="0.25"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</row>
    <row r="565" spans="4:21" x14ac:dyDescent="0.25"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</row>
    <row r="566" spans="4:21" x14ac:dyDescent="0.25"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</row>
    <row r="567" spans="4:21" x14ac:dyDescent="0.25"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</row>
    <row r="568" spans="4:21" x14ac:dyDescent="0.25"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</row>
    <row r="569" spans="4:21" x14ac:dyDescent="0.25"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</row>
    <row r="570" spans="4:21" x14ac:dyDescent="0.25"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</row>
    <row r="571" spans="4:21" x14ac:dyDescent="0.25"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</row>
    <row r="572" spans="4:21" x14ac:dyDescent="0.25"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</row>
    <row r="573" spans="4:21" x14ac:dyDescent="0.25"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</row>
    <row r="574" spans="4:21" x14ac:dyDescent="0.25"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</row>
    <row r="575" spans="4:21" x14ac:dyDescent="0.25"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</row>
    <row r="576" spans="4:21" x14ac:dyDescent="0.25"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</row>
    <row r="577" spans="4:21" x14ac:dyDescent="0.25"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</row>
    <row r="578" spans="4:21" x14ac:dyDescent="0.25"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</row>
    <row r="579" spans="4:21" x14ac:dyDescent="0.25"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</row>
    <row r="580" spans="4:21" x14ac:dyDescent="0.25"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</row>
  </sheetData>
  <sheetProtection insertColumns="0" insertRows="0" deleteColumns="0" deleteRows="0"/>
  <mergeCells count="34">
    <mergeCell ref="A31:A33"/>
    <mergeCell ref="A35:A37"/>
    <mergeCell ref="A39:A41"/>
    <mergeCell ref="A43:A45"/>
    <mergeCell ref="A7:A9"/>
    <mergeCell ref="A11:A13"/>
    <mergeCell ref="A15:A17"/>
    <mergeCell ref="A19:A21"/>
    <mergeCell ref="A23:A25"/>
    <mergeCell ref="A27:A29"/>
    <mergeCell ref="A47:B47"/>
    <mergeCell ref="A48:B48"/>
    <mergeCell ref="A49:B49"/>
    <mergeCell ref="A50:B50"/>
    <mergeCell ref="A51:B51"/>
    <mergeCell ref="A100:B100"/>
    <mergeCell ref="A101:B101"/>
    <mergeCell ref="A84:A93"/>
    <mergeCell ref="A82:B82"/>
    <mergeCell ref="A94:B94"/>
    <mergeCell ref="A53:B53"/>
    <mergeCell ref="A96:B96"/>
    <mergeCell ref="A97:B97"/>
    <mergeCell ref="A98:B98"/>
    <mergeCell ref="A99:B99"/>
    <mergeCell ref="A58:A81"/>
    <mergeCell ref="A108:B108"/>
    <mergeCell ref="A111:B111"/>
    <mergeCell ref="A102:B102"/>
    <mergeCell ref="A103:B103"/>
    <mergeCell ref="A104:B104"/>
    <mergeCell ref="A105:B105"/>
    <mergeCell ref="A106:B106"/>
    <mergeCell ref="A114:B114"/>
  </mergeCells>
  <pageMargins left="0.51181102362204722" right="0.31496062992125984" top="0.55118110236220474" bottom="0.55118110236220474" header="0.31496062992125984" footer="0.31496062992125984"/>
  <pageSetup paperSize="9" scale="80" orientation="landscape" verticalDpi="0" r:id="rId1"/>
  <headerFooter>
    <oddHeader>&amp;L&amp;F&amp;C&amp;A&amp;RLk 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FF89"/>
  </sheetPr>
  <dimension ref="A1:AI4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41" sqref="P41"/>
    </sheetView>
  </sheetViews>
  <sheetFormatPr defaultRowHeight="15" x14ac:dyDescent="0.25"/>
  <cols>
    <col min="1" max="1" width="37.85546875" style="9" customWidth="1"/>
    <col min="2" max="2" width="7.42578125" style="135" customWidth="1"/>
    <col min="3" max="3" width="10" style="1" bestFit="1" customWidth="1"/>
    <col min="4" max="35" width="9.140625" style="1"/>
    <col min="36" max="16384" width="9.140625" style="8"/>
  </cols>
  <sheetData>
    <row r="1" spans="1:35" ht="18.75" x14ac:dyDescent="0.25">
      <c r="A1" s="134" t="s">
        <v>140</v>
      </c>
    </row>
    <row r="2" spans="1:35" ht="8.25" customHeight="1" x14ac:dyDescent="0.25"/>
    <row r="3" spans="1:35" s="140" customFormat="1" ht="23.25" customHeight="1" x14ac:dyDescent="0.25">
      <c r="A3" s="136"/>
      <c r="B3" s="137"/>
      <c r="C3" s="138">
        <f>'1. Projekti elluviimise kulud'!D2</f>
        <v>0</v>
      </c>
      <c r="D3" s="138">
        <f>C3+1</f>
        <v>1</v>
      </c>
      <c r="E3" s="138">
        <f t="shared" ref="E3:O3" si="0">D3+1</f>
        <v>2</v>
      </c>
      <c r="F3" s="138">
        <f t="shared" si="0"/>
        <v>3</v>
      </c>
      <c r="G3" s="138">
        <f t="shared" si="0"/>
        <v>4</v>
      </c>
      <c r="H3" s="138">
        <f t="shared" si="0"/>
        <v>5</v>
      </c>
      <c r="I3" s="138">
        <f t="shared" si="0"/>
        <v>6</v>
      </c>
      <c r="J3" s="138">
        <f t="shared" si="0"/>
        <v>7</v>
      </c>
      <c r="K3" s="138">
        <f t="shared" si="0"/>
        <v>8</v>
      </c>
      <c r="L3" s="138">
        <f t="shared" si="0"/>
        <v>9</v>
      </c>
      <c r="M3" s="138">
        <f t="shared" si="0"/>
        <v>10</v>
      </c>
      <c r="N3" s="138">
        <f t="shared" si="0"/>
        <v>11</v>
      </c>
      <c r="O3" s="138">
        <f t="shared" si="0"/>
        <v>12</v>
      </c>
      <c r="P3" s="207">
        <f t="shared" ref="P3" si="1">O3+1</f>
        <v>13</v>
      </c>
      <c r="Q3" s="207">
        <f t="shared" ref="Q3" si="2">P3+1</f>
        <v>14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</row>
    <row r="4" spans="1:35" ht="4.5" customHeight="1" x14ac:dyDescent="0.25">
      <c r="A4" s="141"/>
      <c r="B4" s="14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79"/>
    </row>
    <row r="5" spans="1:35" ht="20.25" customHeight="1" x14ac:dyDescent="0.25">
      <c r="A5" s="136" t="s">
        <v>105</v>
      </c>
      <c r="B5" s="137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35" ht="4.5" customHeight="1" x14ac:dyDescent="0.25">
      <c r="A6" s="143"/>
      <c r="B6" s="14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79"/>
    </row>
    <row r="7" spans="1:35" s="147" customFormat="1" ht="16.5" customHeight="1" x14ac:dyDescent="0.25">
      <c r="A7" s="144" t="s">
        <v>118</v>
      </c>
      <c r="B7" s="145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35" s="147" customFormat="1" ht="16.5" customHeight="1" x14ac:dyDescent="0.25">
      <c r="A8" s="144" t="s">
        <v>121</v>
      </c>
      <c r="B8" s="145" t="s">
        <v>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35" s="147" customFormat="1" ht="16.5" customHeight="1" x14ac:dyDescent="0.25">
      <c r="A9" s="144" t="s">
        <v>121</v>
      </c>
      <c r="B9" s="145" t="s">
        <v>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35" s="147" customFormat="1" ht="16.5" customHeight="1" x14ac:dyDescent="0.25">
      <c r="A10" s="144" t="s">
        <v>121</v>
      </c>
      <c r="B10" s="145" t="s">
        <v>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35" s="147" customFormat="1" ht="16.5" customHeight="1" x14ac:dyDescent="0.25">
      <c r="A11" s="144" t="s">
        <v>121</v>
      </c>
      <c r="B11" s="145" t="s">
        <v>3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35" s="147" customFormat="1" ht="16.5" customHeight="1" x14ac:dyDescent="0.25">
      <c r="A12" s="144" t="s">
        <v>121</v>
      </c>
      <c r="B12" s="145" t="s">
        <v>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35" ht="16.5" customHeight="1" x14ac:dyDescent="0.25">
      <c r="A13" s="148" t="s">
        <v>106</v>
      </c>
      <c r="B13" s="145" t="s">
        <v>3</v>
      </c>
      <c r="C13" s="149">
        <f>'2. Tulude-kulude prognoos'!D53</f>
        <v>0</v>
      </c>
      <c r="D13" s="149">
        <f>'2. Tulude-kulude prognoos'!E53</f>
        <v>0</v>
      </c>
      <c r="E13" s="149">
        <f>'2. Tulude-kulude prognoos'!F53</f>
        <v>0</v>
      </c>
      <c r="F13" s="149">
        <f>'2. Tulude-kulude prognoos'!G53</f>
        <v>0</v>
      </c>
      <c r="G13" s="149">
        <f>'2. Tulude-kulude prognoos'!H53</f>
        <v>0</v>
      </c>
      <c r="H13" s="149">
        <f>'2. Tulude-kulude prognoos'!I53</f>
        <v>0</v>
      </c>
      <c r="I13" s="149">
        <f>'2. Tulude-kulude prognoos'!J53</f>
        <v>0</v>
      </c>
      <c r="J13" s="149">
        <f>'2. Tulude-kulude prognoos'!K53</f>
        <v>0</v>
      </c>
      <c r="K13" s="149">
        <f>'2. Tulude-kulude prognoos'!L53</f>
        <v>0</v>
      </c>
      <c r="L13" s="149">
        <f>'2. Tulude-kulude prognoos'!M53</f>
        <v>0</v>
      </c>
      <c r="M13" s="149">
        <f>'2. Tulude-kulude prognoos'!N53</f>
        <v>0</v>
      </c>
      <c r="N13" s="149">
        <f>'2. Tulude-kulude prognoos'!O53</f>
        <v>0</v>
      </c>
      <c r="O13" s="149">
        <f>'2. Tulude-kulude prognoos'!P53</f>
        <v>0</v>
      </c>
      <c r="P13" s="149">
        <f>'2. Tulude-kulude prognoos'!Q53</f>
        <v>0</v>
      </c>
      <c r="Q13" s="149">
        <f>'2. Tulude-kulude prognoos'!R53</f>
        <v>0</v>
      </c>
    </row>
    <row r="14" spans="1:35" ht="16.5" customHeight="1" x14ac:dyDescent="0.25">
      <c r="A14" s="148" t="s">
        <v>165</v>
      </c>
      <c r="B14" s="14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35" ht="16.5" customHeight="1" x14ac:dyDescent="0.25">
      <c r="A15" s="148"/>
      <c r="B15" s="145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35" ht="16.5" customHeight="1" x14ac:dyDescent="0.25">
      <c r="A16" s="148" t="s">
        <v>107</v>
      </c>
      <c r="B16" s="145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35" ht="16.5" customHeight="1" x14ac:dyDescent="0.25">
      <c r="A17" s="148"/>
      <c r="B17" s="145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35" ht="16.5" customHeight="1" x14ac:dyDescent="0.25">
      <c r="A18" s="148"/>
      <c r="B18" s="145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35" ht="4.5" customHeight="1" x14ac:dyDescent="0.25">
      <c r="A19" s="141"/>
      <c r="B19" s="15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35" s="154" customFormat="1" ht="22.5" customHeight="1" x14ac:dyDescent="0.25">
      <c r="A20" s="151" t="s">
        <v>108</v>
      </c>
      <c r="B20" s="152" t="s">
        <v>3</v>
      </c>
      <c r="C20" s="153">
        <f t="shared" ref="C20:P20" si="3">SUM(C7:C18)</f>
        <v>0</v>
      </c>
      <c r="D20" s="153">
        <f t="shared" si="3"/>
        <v>0</v>
      </c>
      <c r="E20" s="153">
        <f t="shared" si="3"/>
        <v>0</v>
      </c>
      <c r="F20" s="153">
        <f t="shared" si="3"/>
        <v>0</v>
      </c>
      <c r="G20" s="153">
        <f t="shared" si="3"/>
        <v>0</v>
      </c>
      <c r="H20" s="153">
        <f t="shared" si="3"/>
        <v>0</v>
      </c>
      <c r="I20" s="153">
        <f t="shared" si="3"/>
        <v>0</v>
      </c>
      <c r="J20" s="153">
        <f t="shared" si="3"/>
        <v>0</v>
      </c>
      <c r="K20" s="153">
        <f t="shared" si="3"/>
        <v>0</v>
      </c>
      <c r="L20" s="153">
        <f t="shared" si="3"/>
        <v>0</v>
      </c>
      <c r="M20" s="153">
        <f t="shared" si="3"/>
        <v>0</v>
      </c>
      <c r="N20" s="153">
        <f t="shared" si="3"/>
        <v>0</v>
      </c>
      <c r="O20" s="153">
        <f t="shared" si="3"/>
        <v>0</v>
      </c>
      <c r="P20" s="153">
        <f t="shared" si="3"/>
        <v>0</v>
      </c>
      <c r="Q20" s="153">
        <f t="shared" ref="Q20" si="4">SUM(Q7:Q18)</f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154" customFormat="1" ht="4.5" customHeight="1" x14ac:dyDescent="0.25">
      <c r="A21" s="155"/>
      <c r="B21" s="150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0.25" customHeight="1" x14ac:dyDescent="0.25">
      <c r="A22" s="158"/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1:35" ht="20.25" customHeight="1" x14ac:dyDescent="0.25">
      <c r="A23" s="136" t="s">
        <v>109</v>
      </c>
      <c r="B23" s="16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5" ht="4.5" customHeight="1" x14ac:dyDescent="0.25">
      <c r="A24" s="143"/>
      <c r="B24" s="15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35" ht="16.5" customHeight="1" x14ac:dyDescent="0.25">
      <c r="A25" s="148" t="s">
        <v>119</v>
      </c>
      <c r="B25" s="145" t="s">
        <v>3</v>
      </c>
      <c r="C25" s="149">
        <f>'1. Projekti elluviimise kulud'!D14</f>
        <v>0</v>
      </c>
      <c r="D25" s="149">
        <f>'1. Projekti elluviimise kulud'!E14</f>
        <v>0</v>
      </c>
      <c r="E25" s="149">
        <f>'1. Projekti elluviimise kulud'!F14</f>
        <v>0</v>
      </c>
      <c r="F25" s="149">
        <f>'1. Projekti elluviimise kulud'!G14</f>
        <v>0</v>
      </c>
      <c r="G25" s="149">
        <f>'1. Projekti elluviimise kulud'!H14</f>
        <v>0</v>
      </c>
      <c r="H25" s="149">
        <f>'1. Projekti elluviimise kulud'!I14</f>
        <v>0</v>
      </c>
      <c r="I25" s="162"/>
      <c r="J25" s="162"/>
      <c r="K25" s="162"/>
      <c r="L25" s="162"/>
      <c r="M25" s="162"/>
      <c r="N25" s="162"/>
      <c r="O25" s="162"/>
      <c r="P25" s="162"/>
      <c r="Q25" s="162"/>
    </row>
    <row r="26" spans="1:35" ht="16.5" customHeight="1" x14ac:dyDescent="0.25">
      <c r="A26" s="148" t="s">
        <v>120</v>
      </c>
      <c r="B26" s="145" t="s">
        <v>3</v>
      </c>
      <c r="C26" s="149">
        <f>'2. Tulude-kulude prognoos'!D108</f>
        <v>0</v>
      </c>
      <c r="D26" s="149">
        <f>'2. Tulude-kulude prognoos'!E108</f>
        <v>0</v>
      </c>
      <c r="E26" s="149">
        <f>'2. Tulude-kulude prognoos'!F108</f>
        <v>0</v>
      </c>
      <c r="F26" s="149">
        <f>'2. Tulude-kulude prognoos'!G108</f>
        <v>0</v>
      </c>
      <c r="G26" s="149">
        <f>'2. Tulude-kulude prognoos'!H108</f>
        <v>0</v>
      </c>
      <c r="H26" s="149">
        <f>'2. Tulude-kulude prognoos'!I108</f>
        <v>0</v>
      </c>
      <c r="I26" s="149">
        <f>'2. Tulude-kulude prognoos'!J108</f>
        <v>0</v>
      </c>
      <c r="J26" s="149">
        <f>'2. Tulude-kulude prognoos'!K108</f>
        <v>0</v>
      </c>
      <c r="K26" s="149">
        <f>'2. Tulude-kulude prognoos'!L108</f>
        <v>0</v>
      </c>
      <c r="L26" s="149">
        <f>'2. Tulude-kulude prognoos'!M108</f>
        <v>0</v>
      </c>
      <c r="M26" s="149">
        <f>'2. Tulude-kulude prognoos'!N108</f>
        <v>0</v>
      </c>
      <c r="N26" s="149">
        <f>'2. Tulude-kulude prognoos'!O108</f>
        <v>0</v>
      </c>
      <c r="O26" s="149">
        <f>'2. Tulude-kulude prognoos'!P108</f>
        <v>0</v>
      </c>
      <c r="P26" s="149">
        <f>'2. Tulude-kulude prognoos'!Q108</f>
        <v>0</v>
      </c>
      <c r="Q26" s="149">
        <f>'2. Tulude-kulude prognoos'!R108</f>
        <v>0</v>
      </c>
    </row>
    <row r="27" spans="1:35" ht="16.5" customHeight="1" x14ac:dyDescent="0.25">
      <c r="A27" s="148"/>
      <c r="B27" s="145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35" ht="16.5" customHeight="1" x14ac:dyDescent="0.25">
      <c r="A28" s="148" t="s">
        <v>110</v>
      </c>
      <c r="B28" s="145" t="s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35" ht="16.5" customHeight="1" x14ac:dyDescent="0.25">
      <c r="A29" s="148" t="s">
        <v>111</v>
      </c>
      <c r="B29" s="145" t="s">
        <v>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35" ht="16.5" customHeight="1" x14ac:dyDescent="0.25">
      <c r="A30" s="148"/>
      <c r="B30" s="145" t="s"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35" ht="16.5" customHeight="1" x14ac:dyDescent="0.25">
      <c r="A31" s="148"/>
      <c r="B31" s="145" t="s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35" ht="4.5" customHeight="1" x14ac:dyDescent="0.25">
      <c r="A32" s="163"/>
      <c r="B32" s="164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1:35" s="154" customFormat="1" ht="22.5" customHeight="1" x14ac:dyDescent="0.25">
      <c r="A33" s="151" t="s">
        <v>112</v>
      </c>
      <c r="B33" s="152" t="s">
        <v>3</v>
      </c>
      <c r="C33" s="153">
        <f t="shared" ref="C33:P33" si="5">SUM(C25:C31)</f>
        <v>0</v>
      </c>
      <c r="D33" s="153">
        <f t="shared" si="5"/>
        <v>0</v>
      </c>
      <c r="E33" s="153">
        <f t="shared" si="5"/>
        <v>0</v>
      </c>
      <c r="F33" s="153">
        <f t="shared" si="5"/>
        <v>0</v>
      </c>
      <c r="G33" s="153">
        <f t="shared" si="5"/>
        <v>0</v>
      </c>
      <c r="H33" s="153">
        <f t="shared" si="5"/>
        <v>0</v>
      </c>
      <c r="I33" s="153">
        <f t="shared" si="5"/>
        <v>0</v>
      </c>
      <c r="J33" s="153">
        <f t="shared" si="5"/>
        <v>0</v>
      </c>
      <c r="K33" s="153">
        <f t="shared" si="5"/>
        <v>0</v>
      </c>
      <c r="L33" s="153">
        <f t="shared" si="5"/>
        <v>0</v>
      </c>
      <c r="M33" s="153">
        <f t="shared" si="5"/>
        <v>0</v>
      </c>
      <c r="N33" s="153">
        <f t="shared" si="5"/>
        <v>0</v>
      </c>
      <c r="O33" s="153">
        <f t="shared" si="5"/>
        <v>0</v>
      </c>
      <c r="P33" s="153">
        <f t="shared" si="5"/>
        <v>0</v>
      </c>
      <c r="Q33" s="153">
        <f t="shared" ref="Q33" si="6">SUM(Q25:Q31)</f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154" customFormat="1" ht="4.5" customHeight="1" x14ac:dyDescent="0.25">
      <c r="A34" s="155"/>
      <c r="B34" s="150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154" customFormat="1" ht="18.75" customHeight="1" x14ac:dyDescent="0.25">
      <c r="A35" s="165"/>
      <c r="B35" s="15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8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170" customFormat="1" ht="18" customHeight="1" x14ac:dyDescent="0.25">
      <c r="A36" s="167" t="s">
        <v>113</v>
      </c>
      <c r="B36" s="152" t="s">
        <v>3</v>
      </c>
      <c r="C36" s="168">
        <f t="shared" ref="C36:P36" si="7">C20-C33</f>
        <v>0</v>
      </c>
      <c r="D36" s="168">
        <f t="shared" si="7"/>
        <v>0</v>
      </c>
      <c r="E36" s="168">
        <f t="shared" si="7"/>
        <v>0</v>
      </c>
      <c r="F36" s="168">
        <f t="shared" si="7"/>
        <v>0</v>
      </c>
      <c r="G36" s="168">
        <f t="shared" si="7"/>
        <v>0</v>
      </c>
      <c r="H36" s="168">
        <f t="shared" si="7"/>
        <v>0</v>
      </c>
      <c r="I36" s="168">
        <f t="shared" si="7"/>
        <v>0</v>
      </c>
      <c r="J36" s="168">
        <f t="shared" si="7"/>
        <v>0</v>
      </c>
      <c r="K36" s="168">
        <f t="shared" si="7"/>
        <v>0</v>
      </c>
      <c r="L36" s="168">
        <f t="shared" si="7"/>
        <v>0</v>
      </c>
      <c r="M36" s="168">
        <f t="shared" si="7"/>
        <v>0</v>
      </c>
      <c r="N36" s="168">
        <f t="shared" si="7"/>
        <v>0</v>
      </c>
      <c r="O36" s="168">
        <f t="shared" si="7"/>
        <v>0</v>
      </c>
      <c r="P36" s="168">
        <f t="shared" si="7"/>
        <v>0</v>
      </c>
      <c r="Q36" s="168">
        <f t="shared" ref="Q36" si="8">Q20-Q33</f>
        <v>0</v>
      </c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</row>
    <row r="37" spans="1:35" ht="4.5" customHeight="1" x14ac:dyDescent="0.25">
      <c r="A37" s="141"/>
      <c r="B37" s="15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5" s="154" customFormat="1" ht="22.5" customHeight="1" x14ac:dyDescent="0.25">
      <c r="A38" s="151" t="s">
        <v>114</v>
      </c>
      <c r="B38" s="152" t="s">
        <v>3</v>
      </c>
      <c r="C38" s="153">
        <f>C36</f>
        <v>0</v>
      </c>
      <c r="D38" s="153">
        <f>C38+D36</f>
        <v>0</v>
      </c>
      <c r="E38" s="153">
        <f t="shared" ref="E38:O38" si="9">D38+E36</f>
        <v>0</v>
      </c>
      <c r="F38" s="153">
        <f t="shared" si="9"/>
        <v>0</v>
      </c>
      <c r="G38" s="153">
        <f t="shared" si="9"/>
        <v>0</v>
      </c>
      <c r="H38" s="153">
        <f t="shared" si="9"/>
        <v>0</v>
      </c>
      <c r="I38" s="153">
        <f t="shared" si="9"/>
        <v>0</v>
      </c>
      <c r="J38" s="153">
        <f t="shared" si="9"/>
        <v>0</v>
      </c>
      <c r="K38" s="153">
        <f t="shared" si="9"/>
        <v>0</v>
      </c>
      <c r="L38" s="153">
        <f t="shared" si="9"/>
        <v>0</v>
      </c>
      <c r="M38" s="153">
        <f t="shared" si="9"/>
        <v>0</v>
      </c>
      <c r="N38" s="153">
        <f t="shared" si="9"/>
        <v>0</v>
      </c>
      <c r="O38" s="153">
        <f t="shared" si="9"/>
        <v>0</v>
      </c>
      <c r="P38" s="153">
        <f t="shared" ref="P38" si="10">O38+P36</f>
        <v>0</v>
      </c>
      <c r="Q38" s="153">
        <f t="shared" ref="Q38" si="11">P38+Q36</f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4.5" customHeight="1" x14ac:dyDescent="0.25">
      <c r="A39" s="141"/>
      <c r="B39" s="14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1" spans="1:35" s="174" customFormat="1" ht="12.75" x14ac:dyDescent="0.25">
      <c r="A41" s="171" t="s">
        <v>115</v>
      </c>
      <c r="B41" s="171"/>
      <c r="C41" s="172">
        <f>C16-C28</f>
        <v>0</v>
      </c>
      <c r="D41" s="172">
        <f t="shared" ref="D41:O41" si="12">C41+D16-D28</f>
        <v>0</v>
      </c>
      <c r="E41" s="172">
        <f t="shared" si="12"/>
        <v>0</v>
      </c>
      <c r="F41" s="172">
        <f t="shared" si="12"/>
        <v>0</v>
      </c>
      <c r="G41" s="172">
        <f t="shared" si="12"/>
        <v>0</v>
      </c>
      <c r="H41" s="172">
        <f t="shared" si="12"/>
        <v>0</v>
      </c>
      <c r="I41" s="172">
        <f t="shared" si="12"/>
        <v>0</v>
      </c>
      <c r="J41" s="172">
        <f t="shared" si="12"/>
        <v>0</v>
      </c>
      <c r="K41" s="172">
        <f t="shared" si="12"/>
        <v>0</v>
      </c>
      <c r="L41" s="172">
        <f t="shared" si="12"/>
        <v>0</v>
      </c>
      <c r="M41" s="172">
        <f t="shared" si="12"/>
        <v>0</v>
      </c>
      <c r="N41" s="172">
        <f t="shared" si="12"/>
        <v>0</v>
      </c>
      <c r="O41" s="172">
        <f t="shared" si="12"/>
        <v>0</v>
      </c>
      <c r="P41" s="172">
        <f t="shared" ref="P41" si="13">O41+P16-P28</f>
        <v>0</v>
      </c>
      <c r="Q41" s="172">
        <f t="shared" ref="Q41" si="14">P41+Q16-Q28</f>
        <v>0</v>
      </c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</row>
  </sheetData>
  <pageMargins left="0.51181102362204722" right="0.31496062992125984" top="0.74803149606299213" bottom="0.55118110236220474" header="0.31496062992125984" footer="0.31496062992125984"/>
  <pageSetup paperSize="9" scale="85" orientation="landscape" verticalDpi="0" r:id="rId1"/>
  <headerFooter>
    <oddHeader>&amp;L&amp;F&amp;C&amp;A&amp;RLk  &amp;P (&amp;N)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Juhend</vt:lpstr>
      <vt:lpstr>Esileht</vt:lpstr>
      <vt:lpstr>1. Projekti elluviimise kulud</vt:lpstr>
      <vt:lpstr>2. Tulude-kulude prognoos</vt:lpstr>
      <vt:lpstr>3. Rahavood</vt:lpstr>
      <vt:lpstr>'1. Projekti elluviimise kulud'!Print_Titles</vt:lpstr>
      <vt:lpstr>'2. Tulude-kulude prognoos'!Print_Titles</vt:lpstr>
      <vt:lpstr>'3. Rahavood'!Print_Titles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</dc:creator>
  <cp:lastModifiedBy>RiinR</cp:lastModifiedBy>
  <cp:lastPrinted>2016-01-29T14:31:45Z</cp:lastPrinted>
  <dcterms:created xsi:type="dcterms:W3CDTF">2015-05-28T12:05:22Z</dcterms:created>
  <dcterms:modified xsi:type="dcterms:W3CDTF">2016-02-11T14:25:09Z</dcterms:modified>
</cp:coreProperties>
</file>